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1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<sst xmlns="http://schemas.openxmlformats.org/spreadsheetml/2006/main" count="433" uniqueCount="169">
  <si>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</si>
  <si>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</si>
  <si>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</si>
  <si>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</si>
  <si>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</si>
  <si>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</si>
  <si>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</si>
  <si>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</si>
  <si>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</si>
  <si>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</si>
  <si>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</si>
  <si>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</si>
  <si>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</si>
  <si>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</si>
  <si>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</si>
  <si>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</si>
  <si>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</si>
  <si>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</si>
  <si>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</si>
  <si>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</si>
  <si>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</si>
  <si>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</si>
  <si>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</si>
  <si>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</si>
  <si>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</si>
  <si>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</si>
  <si>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</si>
  <si>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</si>
  <si>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</si>
  <si>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</si>
  <si>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</si>
  <si>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</si>
  <si>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</si>
  <si>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</si>
  <si>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</si>
  <si>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</si>
  <si>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</si>
  <si>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</si>
  <si>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</si>
  <si>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</si>
  <si>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</si>
  <si>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</si>
  <si>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</si>
  <si>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</si>
  <si>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</si>
  <si>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</si>
  <si>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</si>
  <si>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</si>
  <si>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</si>
  <si>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</si>
  <si>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</si>
  <si>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</si>
  <si>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t>Select</t>
  </si>
  <si>
    <r>
      <t xml:space="preserve"> Rate in
</t>
    </r>
    <r>
      <rPr>
        <b/>
        <sz val="11"/>
        <color indexed="10"/>
        <rFont val="Arial"/>
        <family val="2"/>
      </rPr>
      <t>Rs.      P</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</si>
  <si>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</si>
  <si>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</si>
  <si>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</si>
  <si>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</si>
  <si>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</si>
  <si>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</si>
  <si>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</si>
  <si>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</si>
  <si>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</si>
  <si>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</si>
  <si>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</si>
  <si>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</si>
  <si>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</si>
  <si>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</si>
  <si>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</si>
  <si>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</si>
  <si>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</si>
  <si>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</si>
  <si>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</si>
  <si>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</si>
  <si>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</si>
  <si>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</si>
  <si>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</si>
  <si>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</si>
  <si>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</si>
  <si>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</si>
  <si>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</si>
  <si>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</si>
  <si>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</si>
  <si>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</si>
  <si>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</si>
  <si>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</si>
  <si>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</si>
  <si>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</si>
  <si>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</si>
  <si>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</si>
  <si>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</si>
  <si>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</si>
  <si>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</si>
  <si>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</si>
  <si>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</si>
  <si>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</si>
  <si>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</si>
  <si>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</si>
  <si>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</si>
  <si>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</si>
  <si>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</si>
  <si>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</si>
  <si>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</si>
  <si>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</si>
  <si>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</si>
  <si>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</si>
  <si>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</si>
  <si>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Stripping off worn out plaster and raking out
joints of walls, celings etc. upto any height and in
any floor including removing rubbish within a
lead of 75m as directed.                                                                      Page No:-11,Item No-10,a,Pwd '17   
(50X28.80X30%)</t>
  </si>
  <si>
    <t>Sqm</t>
  </si>
  <si>
    <t xml:space="preserve">Dismantling R.C. floor, roof, beams etc. including cutting rods and removing rubbish as directed within a lead of 75 m. including stacking of steelbars.                                                                                  IN Ground Floor 
Page No:-10,Item-3,PWD'17  </t>
  </si>
  <si>
    <t>Cum</t>
  </si>
  <si>
    <t xml:space="preserve">50X1X.1  In 1ST Floor 
</t>
  </si>
  <si>
    <t xml:space="preserve">50X1X.1  In 2nd Floor 
</t>
  </si>
  <si>
    <t xml:space="preserve">50X1X.1  In 3rd Floor 
</t>
  </si>
  <si>
    <t xml:space="preserve">50X1X.1  In 4t Floor 
</t>
  </si>
  <si>
    <t xml:space="preserve">50X1X.1  In 5th Floor 
</t>
  </si>
  <si>
    <t xml:space="preserve">50X1X.1  In 6th Floor 
</t>
  </si>
  <si>
    <t xml:space="preserve">50X1X.1  In 7th Floor 
</t>
  </si>
  <si>
    <t>Removal of rubbish,earth etc. from the working
site and disposal of the same beyond the
compound, in conformity with the Municipal /
Corporation Rules for such disposal, loading into
truck and cleaning the site in all respect as per
direction of Engineer in charge                                             
 Page No:-12,Item No-13,Pwd '17 
40.00+(430*.02)</t>
  </si>
  <si>
    <t>Cleaning the concrete surface by removing dirt and debris, marking defectivelocations and removing loose concrete by careful stripping untill hard surfaceis exposed, cutting the concrete to regular shape, wire brushing the exposed surface and removing debris from site complete as per direction of the Engineer - in - Charge.                                                                                                          Page No:-45,Item No-5,Pwd '17 
430X40%</t>
  </si>
  <si>
    <t>Cleaning the exposed reinforcement preferably upto full diameter by wirebrush, applying two coats of polymer based rust removing compound left for
24 hours, removing the coating and then applying two (2) coats of polymermodified anti corrosive protective coating formulated to inhibit the corrosionof reinforcement as permanufacturer'sspecification]                                                                                                                                     Page No:-45,Item No-5,Pwd '17  
172*20%</t>
  </si>
  <si>
    <t>Applying 2 coats of bonding agent with synthetic multi functional rubberemulsion having adhesive and water proofing properties by mixing with water
in proportion (1 bonding agent : 4 water : 6 cement) as per Manufacturer's specification [Cement to be supplied by the Department]                                                         
Page No:-45,Item No-8,a,Pwd '17 (same as item no-1)</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</si>
  <si>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-charge.I)37.5 mm thick Page No:-41(19of96),Item No-33,Pwd '17(3rd corrigendum ) (same as item No-3)</t>
  </si>
  <si>
    <t xml:space="preserve">Plaster (to wall, floor, ceiling etc.) with sand and cement mortar including rounding off or chamfering corners as directed and raking out joints including throating, nosing and drip course,
scaffolding/staging where necessary (Ground floor).With 1:3 cement mortar
(a) 20 mm thick plaster                                                                Page No:-189,Item No-iii,a,Pwd '17                                           (3rd corrigendum ) 
Ground Floor:  
(50X1X2)+(50X1X.1)+(432/8)
</t>
  </si>
  <si>
    <t>1st Floor:  
(50X1X2)+(50X1X.1)+(432/8)</t>
  </si>
  <si>
    <t>2nd Floor:  
(50X1X2)+(50X1X.1)+(432/8)</t>
  </si>
  <si>
    <t>3rd Floor:  
(50X1X2)+(50X1X.1)+(432/8)</t>
  </si>
  <si>
    <t>4th Floor:  
(50X1X2)+(50X1X.1)+(432/8)</t>
  </si>
  <si>
    <t>5th Floor:  
(50X1X2)+(50X1X.1)+(432/8)</t>
  </si>
  <si>
    <t>6th Floor:  
(50X1X2)+(50X1X.1)+(432/8)</t>
  </si>
  <si>
    <t>7th Floor:  
(50X1X2)+(50X1X.1)+(432/8)</t>
  </si>
  <si>
    <t>Ordinary Cement concrete (mix 1:2:4) with graded stone chips (20 mm nominal size) excluding shuttering and reinforcement,if any, in ground floor
as per relevant IS codes. In First floor                                                            Page No:-24 of 315 Item No-4,a ,pwd17
Ground Floor  50X1X.1</t>
  </si>
  <si>
    <t>in 1st  floor 50X1X.1</t>
  </si>
  <si>
    <t>in 2nd  floor 50X1X.1</t>
  </si>
  <si>
    <t>in 3rd  floor 50X1X.1</t>
  </si>
  <si>
    <t>in 4th  floor 50X1X.1</t>
  </si>
  <si>
    <t>in 5th  floor 50X1X.1</t>
  </si>
  <si>
    <t>in 6th  floor 50X1X.1</t>
  </si>
  <si>
    <t>in 7th  floor 50X1X.1</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</si>
  <si>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floor)Page No:-42 of 315 Item No-36,a,pwd17 (a) 25 mm to 30 mm thick wooden shuttering as per decision &amp; direction of
Engineer-In-Charge. 
Ground Floor   50X1+(50X.1)+(1X.1X2)</t>
  </si>
  <si>
    <t>1st Floor   50X1+(50X.1)+(1X.1X2)</t>
  </si>
  <si>
    <t>2nd Floor   50X1+(50X.1)+(1X.1X2)</t>
  </si>
  <si>
    <t>3rd Floor   50X1+(50X.1)+(1X.1X2)</t>
  </si>
  <si>
    <t>4th Floor   50X1+(50X.1)+(1X.1X2)</t>
  </si>
  <si>
    <t>5th Floor   50X1+(50X.1)+(1X.1X2)</t>
  </si>
  <si>
    <t>6th Floor   50X1+(50X.1)+(1X.1X2)</t>
  </si>
  <si>
    <t>7th Floor   50X1+(50X.1)+(1X.1X2)</t>
  </si>
  <si>
    <t>Reinforcement for reinforced concrete work in all sorts of structuresincluding distribution bars, stirrups, binders etc initial straightening andremoval of loose rust (if necessary), cutting to requisite length, hooking and bending to correct shape, placing in proper position and binding with 16 gauge black annealed wire at every intersection, complete as per drawing and direction.(a) For works in foundation and upto roof of ground floor/upto 4 m i) Tor steel/Mild Steel Page No:-43(1of6),Item No-40,Pwd '17(10th corrigendum ) 
I. SAIL/ TATA/RINL    
Ground Floor   (5X1%)X7850</t>
  </si>
  <si>
    <t>Kg</t>
  </si>
  <si>
    <t>1st Floor   (5X1%)X7850</t>
  </si>
  <si>
    <t>2nd Floor   (5X1%)X7850</t>
  </si>
  <si>
    <t>3rd Floor   (5X1%)X7850</t>
  </si>
  <si>
    <t>4th Floor   (5X1%)X7850</t>
  </si>
  <si>
    <t>5th Floor   (5X1%)X7850</t>
  </si>
  <si>
    <t>6th Floor   (5X1%)X7850</t>
  </si>
  <si>
    <t>7th Floor   (5X1%)X7850</t>
  </si>
  <si>
    <t xml:space="preserve">Supplying, fitting and fixing PVC pipes of approved make of Schedule 80(medium duty) conforming to ASTMD - 1785 and threaded to match with
GI Pipes as per IS : 1239 (Part - I). with all necessary accessories,specials viz. socket, bend, tee, union, cross, elbo, nipple, longscrew,
reducing socket, reducing tee, short piece etc. fitted with holder batsclamps, including cutting pipes, making threads,fitting, fixing etc.
complete in all respect including cost of all necessary fittings asrequired,jointing materials and two coats of painting with approved paint
in any position above ground. (Payment will be made on the centre linemeasurements of total pipe line including all specials. No separatepayment will be made for accesories, specials. Payment for painting willbe made seperately)Page No:-12 of 124,Item No-19,a.Pwd"17 
100 mm dia </t>
  </si>
  <si>
    <t>Mtr</t>
  </si>
  <si>
    <t>Applying epoxy based reactive joining agent for joining the old concrete with
fresh concrete to be applied within manufacturer's specified time as permanufacturers specification. (0.4 Kg / m² of concrete surface).Page No:-45 of 315,Item No-7.Pwd"17 Same as item no-07</t>
  </si>
  <si>
    <t>Labour for taking out steel door and window frame for repairs and
re-fixing the same (or replacement by new one) including mending
good damages (excluding the cost of repair of damages) and
applying a protective coat of paint.Page No:-113 of 315,Item No-20.Pwd"17</t>
  </si>
  <si>
    <t>Each</t>
  </si>
  <si>
    <t>Repairing steel shutter with new rivets including taking out and
refixing, adjusting, welding, cleaning cutting holes, mending good
damage to match with the existing one..            Page No:-113 of 315,Item No-22.Pwd"17 
60X1.8X1.8</t>
  </si>
  <si>
    <t>Renewing steel plated or oxidised casement stay or peg stay of steel
window frames including painting two coats with approved paint
complete.                                                                     
Page No:-113 of 315,Item No-22.Pwd"17</t>
  </si>
  <si>
    <t>Renewing two point steel plated or oxidised handle of steel doors
and windows as directed including painting complete.                                                                Page No:-113 of 315,Item No-22.Pwd"17</t>
  </si>
  <si>
    <t>Welding in M.S. structural work with gas or electric:weld</t>
  </si>
  <si>
    <t>Point</t>
  </si>
  <si>
    <t xml:space="preserve">Name of Work: URGENT REPAIRING WORK OF THE OUTSIDE PORTION OF WESTERN BLOCK OF MAIN ACADEMIC BUILDING IN BALLYGUNG SCIENCE COLLEGE CAMPUS UNDER THE UNIVERSITY OF CALCUTTA DURING  THE  F.Y. - 2021-22. </t>
  </si>
  <si>
    <t>Tender Inviting Authority: Office of the  Engineer Darbhanga Building, 87/1 College Street Kolkata- 700073, University Of Calcutta</t>
  </si>
  <si>
    <t xml:space="preserve">Contract No:  ET/ENG/114/21-22          Date: - 08-10-2021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</si>
</sst>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4"/>
      <color indexed="57"/>
      <name val="Arial"/>
      <family val="2"/>
    </font>
    <font>
      <b/>
      <sz val="12"/>
      <color indexed="16"/>
      <name val="Arial"/>
      <family val="2"/>
    </font>
    <font>
      <b/>
      <sz val="11"/>
      <color indexed="16"/>
      <name val="Arial"/>
      <family val="2"/>
    </font>
    <font>
      <b/>
      <u val="single"/>
      <sz val="16"/>
      <color indexed="10"/>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0" fontId="66"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8"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69" fillId="33" borderId="10" xfId="59" applyNumberFormat="1" applyFont="1" applyFill="1" applyBorder="1" applyAlignment="1" applyProtection="1">
      <alignment vertical="center" wrapText="1"/>
      <protection locked="0"/>
    </xf>
    <xf numFmtId="177" fontId="70"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2" fillId="0" borderId="11" xfId="59" applyNumberFormat="1" applyFont="1" applyFill="1" applyBorder="1" applyAlignment="1">
      <alignment horizontal="center" vertical="center" wrapText="1"/>
      <protection/>
    </xf>
    <xf numFmtId="0" fontId="59" fillId="0" borderId="11" xfId="0" applyFont="1" applyFill="1" applyBorder="1" applyAlignment="1">
      <alignment horizontal="center" vertical="center"/>
    </xf>
    <xf numFmtId="2" fontId="2" fillId="0" borderId="11" xfId="59" applyNumberFormat="1" applyFont="1" applyFill="1" applyBorder="1" applyAlignment="1">
      <alignment horizontal="center" vertical="center"/>
      <protection/>
    </xf>
    <xf numFmtId="2" fontId="72" fillId="0" borderId="11" xfId="0" applyNumberFormat="1" applyFont="1" applyFill="1" applyBorder="1" applyAlignment="1">
      <alignment horizontal="center" vertical="center"/>
    </xf>
    <xf numFmtId="0" fontId="72" fillId="0" borderId="11"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9"/>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58.8515625" style="25" bestFit="1"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8.421875" style="25" customWidth="1"/>
    <col min="54" max="54" width="25.5742187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2" t="s">
        <v>167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166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168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8" t="s">
        <v>50</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8" customFormat="1" ht="120">
      <c r="A13" s="31">
        <v>1</v>
      </c>
      <c r="B13" s="32" t="s">
        <v>107</v>
      </c>
      <c r="C13" s="75" t="s">
        <v>54</v>
      </c>
      <c r="D13" s="76">
        <v>432</v>
      </c>
      <c r="E13" s="75" t="s">
        <v>108</v>
      </c>
      <c r="F13" s="77">
        <v>19</v>
      </c>
      <c r="G13" s="20"/>
      <c r="H13" s="15"/>
      <c r="I13" s="33" t="s">
        <v>35</v>
      </c>
      <c r="J13" s="16">
        <f aca="true" t="shared" si="0" ref="J13:J18">IF(I13="Less(-)",-1,1)</f>
        <v>1</v>
      </c>
      <c r="K13" s="17" t="s">
        <v>45</v>
      </c>
      <c r="L13" s="17" t="s">
        <v>6</v>
      </c>
      <c r="M13" s="58"/>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2">
        <f>total_amount_ba($B$2,$D$2,D13,F13,J13,K13,M13)</f>
        <v>8208</v>
      </c>
      <c r="BB13" s="55">
        <f>BA13+SUM(N13:AZ13)</f>
        <v>8208</v>
      </c>
      <c r="BC13" s="35" t="str">
        <f>SpellNumber(L13,BB13)</f>
        <v>INR  Eight Thousand Two Hundred &amp; Eight  Only</v>
      </c>
      <c r="IE13" s="19">
        <v>1.01</v>
      </c>
      <c r="IF13" s="19" t="s">
        <v>36</v>
      </c>
      <c r="IG13" s="19" t="s">
        <v>33</v>
      </c>
      <c r="IH13" s="19">
        <v>123.223</v>
      </c>
      <c r="II13" s="19" t="s">
        <v>34</v>
      </c>
    </row>
    <row r="14" spans="1:243" s="18" customFormat="1" ht="120">
      <c r="A14" s="31">
        <v>2</v>
      </c>
      <c r="B14" s="32" t="s">
        <v>109</v>
      </c>
      <c r="C14" s="75" t="s">
        <v>55</v>
      </c>
      <c r="D14" s="78">
        <v>5</v>
      </c>
      <c r="E14" s="75" t="s">
        <v>110</v>
      </c>
      <c r="F14" s="78">
        <v>1956</v>
      </c>
      <c r="G14" s="20"/>
      <c r="H14" s="20"/>
      <c r="I14" s="33" t="s">
        <v>35</v>
      </c>
      <c r="J14" s="16">
        <f t="shared" si="0"/>
        <v>1</v>
      </c>
      <c r="K14" s="17" t="s">
        <v>45</v>
      </c>
      <c r="L14" s="17" t="s">
        <v>6</v>
      </c>
      <c r="M14" s="59"/>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2">
        <f>total_amount_ba($B$2,$D$2,D14,F14,J14,K14,M14)</f>
        <v>9780</v>
      </c>
      <c r="BB14" s="55">
        <f>BA14+SUM(N14:AZ14)</f>
        <v>9780</v>
      </c>
      <c r="BC14" s="35" t="str">
        <f>SpellNumber(L14,BB14)</f>
        <v>INR  Nine Thousand Seven Hundred &amp; Eighty  Only</v>
      </c>
      <c r="IE14" s="19">
        <v>1.02</v>
      </c>
      <c r="IF14" s="19" t="s">
        <v>37</v>
      </c>
      <c r="IG14" s="19" t="s">
        <v>38</v>
      </c>
      <c r="IH14" s="19">
        <v>213</v>
      </c>
      <c r="II14" s="19" t="s">
        <v>34</v>
      </c>
    </row>
    <row r="15" spans="1:243" s="18" customFormat="1" ht="37.5">
      <c r="A15" s="31">
        <v>2.01</v>
      </c>
      <c r="B15" s="79" t="s">
        <v>111</v>
      </c>
      <c r="C15" s="75" t="s">
        <v>56</v>
      </c>
      <c r="D15" s="78">
        <v>5</v>
      </c>
      <c r="E15" s="75" t="s">
        <v>110</v>
      </c>
      <c r="F15" s="78">
        <v>2056</v>
      </c>
      <c r="G15" s="20"/>
      <c r="H15" s="20"/>
      <c r="I15" s="33" t="s">
        <v>35</v>
      </c>
      <c r="J15" s="16">
        <f t="shared" si="0"/>
        <v>1</v>
      </c>
      <c r="K15" s="17" t="s">
        <v>45</v>
      </c>
      <c r="L15" s="17" t="s">
        <v>6</v>
      </c>
      <c r="M15" s="59"/>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2">
        <f>total_amount_ba($B$2,$D$2,D15,F15,J15,K15,M15)</f>
        <v>10280</v>
      </c>
      <c r="BB15" s="55">
        <f>BA15+SUM(N15:AZ15)</f>
        <v>10280</v>
      </c>
      <c r="BC15" s="35" t="str">
        <f>SpellNumber(L15,BB15)</f>
        <v>INR  Ten Thousand Two Hundred &amp; Eighty  Only</v>
      </c>
      <c r="IE15" s="19">
        <v>2</v>
      </c>
      <c r="IF15" s="19" t="s">
        <v>32</v>
      </c>
      <c r="IG15" s="19" t="s">
        <v>39</v>
      </c>
      <c r="IH15" s="19">
        <v>10</v>
      </c>
      <c r="II15" s="19" t="s">
        <v>34</v>
      </c>
    </row>
    <row r="16" spans="1:243" s="18" customFormat="1" ht="37.5">
      <c r="A16" s="31">
        <v>2.02</v>
      </c>
      <c r="B16" s="79" t="s">
        <v>112</v>
      </c>
      <c r="C16" s="75" t="s">
        <v>57</v>
      </c>
      <c r="D16" s="78">
        <v>5</v>
      </c>
      <c r="E16" s="75" t="s">
        <v>110</v>
      </c>
      <c r="F16" s="78">
        <v>2106</v>
      </c>
      <c r="G16" s="20"/>
      <c r="H16" s="20"/>
      <c r="I16" s="33" t="s">
        <v>35</v>
      </c>
      <c r="J16" s="16">
        <f t="shared" si="0"/>
        <v>1</v>
      </c>
      <c r="K16" s="17" t="s">
        <v>45</v>
      </c>
      <c r="L16" s="17" t="s">
        <v>6</v>
      </c>
      <c r="M16" s="59"/>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2">
        <f>total_amount_ba($B$2,$D$2,D16,F16,J16,K16,M16)</f>
        <v>10530</v>
      </c>
      <c r="BB16" s="55">
        <f>BA16+SUM(N16:AZ16)</f>
        <v>10530</v>
      </c>
      <c r="BC16" s="35" t="str">
        <f>SpellNumber(L16,BB16)</f>
        <v>INR  Ten Thousand Five Hundred &amp; Thirty  Only</v>
      </c>
      <c r="IE16" s="19">
        <v>3</v>
      </c>
      <c r="IF16" s="19" t="s">
        <v>40</v>
      </c>
      <c r="IG16" s="19" t="s">
        <v>41</v>
      </c>
      <c r="IH16" s="19">
        <v>10</v>
      </c>
      <c r="II16" s="19" t="s">
        <v>34</v>
      </c>
    </row>
    <row r="17" spans="1:243" s="18" customFormat="1" ht="37.5">
      <c r="A17" s="31">
        <v>2.03</v>
      </c>
      <c r="B17" s="79" t="s">
        <v>113</v>
      </c>
      <c r="C17" s="75" t="s">
        <v>58</v>
      </c>
      <c r="D17" s="78">
        <v>5</v>
      </c>
      <c r="E17" s="75" t="s">
        <v>110</v>
      </c>
      <c r="F17" s="78">
        <v>2156</v>
      </c>
      <c r="G17" s="20"/>
      <c r="H17" s="20"/>
      <c r="I17" s="33" t="s">
        <v>35</v>
      </c>
      <c r="J17" s="16">
        <f t="shared" si="0"/>
        <v>1</v>
      </c>
      <c r="K17" s="17" t="s">
        <v>45</v>
      </c>
      <c r="L17" s="17" t="s">
        <v>6</v>
      </c>
      <c r="M17" s="59"/>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2">
        <f>total_amount_ba($B$2,$D$2,D17,F17,J17,K17,M17)</f>
        <v>10780</v>
      </c>
      <c r="BB17" s="55">
        <f>BA17+SUM(N17:AZ17)</f>
        <v>10780</v>
      </c>
      <c r="BC17" s="35" t="str">
        <f>SpellNumber(L17,BB17)</f>
        <v>INR  Ten Thousand Seven Hundred &amp; Eighty  Only</v>
      </c>
      <c r="IE17" s="19">
        <v>1.01</v>
      </c>
      <c r="IF17" s="19" t="s">
        <v>36</v>
      </c>
      <c r="IG17" s="19" t="s">
        <v>33</v>
      </c>
      <c r="IH17" s="19">
        <v>123.223</v>
      </c>
      <c r="II17" s="19" t="s">
        <v>34</v>
      </c>
    </row>
    <row r="18" spans="1:243" s="18" customFormat="1" ht="37.5">
      <c r="A18" s="31">
        <v>2.04</v>
      </c>
      <c r="B18" s="79" t="s">
        <v>114</v>
      </c>
      <c r="C18" s="75" t="s">
        <v>59</v>
      </c>
      <c r="D18" s="78">
        <v>5</v>
      </c>
      <c r="E18" s="75" t="s">
        <v>110</v>
      </c>
      <c r="F18" s="78">
        <v>2206</v>
      </c>
      <c r="G18" s="20"/>
      <c r="H18" s="20"/>
      <c r="I18" s="33" t="s">
        <v>35</v>
      </c>
      <c r="J18" s="16">
        <f t="shared" si="0"/>
        <v>1</v>
      </c>
      <c r="K18" s="17" t="s">
        <v>45</v>
      </c>
      <c r="L18" s="17" t="s">
        <v>6</v>
      </c>
      <c r="M18" s="59"/>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52">
        <f>total_amount_ba($B$2,$D$2,D18,F18,J18,K18,M18)</f>
        <v>11030</v>
      </c>
      <c r="BB18" s="55">
        <f>BA18+SUM(N18:AZ18)</f>
        <v>11030</v>
      </c>
      <c r="BC18" s="35" t="str">
        <f>SpellNumber(L18,BB18)</f>
        <v>INR  Eleven Thousand  &amp;Thirty  Only</v>
      </c>
      <c r="IE18" s="19">
        <v>1.02</v>
      </c>
      <c r="IF18" s="19" t="s">
        <v>37</v>
      </c>
      <c r="IG18" s="19" t="s">
        <v>38</v>
      </c>
      <c r="IH18" s="19">
        <v>213</v>
      </c>
      <c r="II18" s="19" t="s">
        <v>34</v>
      </c>
    </row>
    <row r="19" spans="1:243" s="18" customFormat="1" ht="37.5">
      <c r="A19" s="31">
        <v>2.05</v>
      </c>
      <c r="B19" s="79" t="s">
        <v>115</v>
      </c>
      <c r="C19" s="75" t="s">
        <v>60</v>
      </c>
      <c r="D19" s="78">
        <v>5</v>
      </c>
      <c r="E19" s="75" t="s">
        <v>110</v>
      </c>
      <c r="F19" s="78">
        <v>2256</v>
      </c>
      <c r="G19" s="20"/>
      <c r="H19" s="20"/>
      <c r="I19" s="33" t="s">
        <v>35</v>
      </c>
      <c r="J19" s="16">
        <f aca="true" t="shared" si="1" ref="J19:J65">IF(I19="Less(-)",-1,1)</f>
        <v>1</v>
      </c>
      <c r="K19" s="17" t="s">
        <v>45</v>
      </c>
      <c r="L19" s="17" t="s">
        <v>6</v>
      </c>
      <c r="M19" s="59"/>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7"/>
      <c r="AV19" s="34"/>
      <c r="AW19" s="34"/>
      <c r="AX19" s="34"/>
      <c r="AY19" s="34"/>
      <c r="AZ19" s="34"/>
      <c r="BA19" s="52">
        <f aca="true" t="shared" si="2" ref="BA19:BA65">total_amount_ba($B$2,$D$2,D19,F19,J19,K19,M19)</f>
        <v>11280</v>
      </c>
      <c r="BB19" s="55">
        <f aca="true" t="shared" si="3" ref="BB19:BB65">BA19+SUM(N19:AZ19)</f>
        <v>11280</v>
      </c>
      <c r="BC19" s="35" t="str">
        <f aca="true" t="shared" si="4" ref="BC19:BC65">SpellNumber(L19,BB19)</f>
        <v>INR  Eleven Thousand Two Hundred &amp; Eighty  Only</v>
      </c>
      <c r="IE19" s="19"/>
      <c r="IF19" s="19"/>
      <c r="IG19" s="19"/>
      <c r="IH19" s="19"/>
      <c r="II19" s="19"/>
    </row>
    <row r="20" spans="1:243" s="18" customFormat="1" ht="37.5">
      <c r="A20" s="31">
        <v>2.06</v>
      </c>
      <c r="B20" s="79" t="s">
        <v>116</v>
      </c>
      <c r="C20" s="75" t="s">
        <v>61</v>
      </c>
      <c r="D20" s="78">
        <v>5</v>
      </c>
      <c r="E20" s="75" t="s">
        <v>110</v>
      </c>
      <c r="F20" s="78">
        <v>2206</v>
      </c>
      <c r="G20" s="20"/>
      <c r="H20" s="20"/>
      <c r="I20" s="33" t="s">
        <v>35</v>
      </c>
      <c r="J20" s="16">
        <f t="shared" si="1"/>
        <v>1</v>
      </c>
      <c r="K20" s="17" t="s">
        <v>45</v>
      </c>
      <c r="L20" s="17" t="s">
        <v>6</v>
      </c>
      <c r="M20" s="59"/>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7"/>
      <c r="AV20" s="34"/>
      <c r="AW20" s="34"/>
      <c r="AX20" s="34"/>
      <c r="AY20" s="34"/>
      <c r="AZ20" s="34"/>
      <c r="BA20" s="52">
        <f t="shared" si="2"/>
        <v>11030</v>
      </c>
      <c r="BB20" s="55">
        <f t="shared" si="3"/>
        <v>11030</v>
      </c>
      <c r="BC20" s="35" t="str">
        <f t="shared" si="4"/>
        <v>INR  Eleven Thousand  &amp;Thirty  Only</v>
      </c>
      <c r="IE20" s="19"/>
      <c r="IF20" s="19"/>
      <c r="IG20" s="19"/>
      <c r="IH20" s="19"/>
      <c r="II20" s="19"/>
    </row>
    <row r="21" spans="1:243" s="18" customFormat="1" ht="37.5">
      <c r="A21" s="31">
        <v>2.07</v>
      </c>
      <c r="B21" s="79" t="s">
        <v>117</v>
      </c>
      <c r="C21" s="75" t="s">
        <v>62</v>
      </c>
      <c r="D21" s="78">
        <v>5</v>
      </c>
      <c r="E21" s="75" t="s">
        <v>110</v>
      </c>
      <c r="F21" s="78">
        <v>2256</v>
      </c>
      <c r="G21" s="20"/>
      <c r="H21" s="20"/>
      <c r="I21" s="33" t="s">
        <v>35</v>
      </c>
      <c r="J21" s="16">
        <f t="shared" si="1"/>
        <v>1</v>
      </c>
      <c r="K21" s="17" t="s">
        <v>45</v>
      </c>
      <c r="L21" s="17" t="s">
        <v>6</v>
      </c>
      <c r="M21" s="59"/>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7"/>
      <c r="AV21" s="34"/>
      <c r="AW21" s="34"/>
      <c r="AX21" s="34"/>
      <c r="AY21" s="34"/>
      <c r="AZ21" s="34"/>
      <c r="BA21" s="52">
        <f t="shared" si="2"/>
        <v>11280</v>
      </c>
      <c r="BB21" s="55">
        <f t="shared" si="3"/>
        <v>11280</v>
      </c>
      <c r="BC21" s="35" t="str">
        <f t="shared" si="4"/>
        <v>INR  Eleven Thousand Two Hundred &amp; Eighty  Only</v>
      </c>
      <c r="IE21" s="19"/>
      <c r="IF21" s="19"/>
      <c r="IG21" s="19"/>
      <c r="IH21" s="19"/>
      <c r="II21" s="19"/>
    </row>
    <row r="22" spans="1:243" s="18" customFormat="1" ht="250.5" customHeight="1">
      <c r="A22" s="31">
        <v>3</v>
      </c>
      <c r="B22" s="79" t="s">
        <v>118</v>
      </c>
      <c r="C22" s="75" t="s">
        <v>63</v>
      </c>
      <c r="D22" s="78">
        <v>48.6</v>
      </c>
      <c r="E22" s="75" t="s">
        <v>110</v>
      </c>
      <c r="F22" s="78">
        <v>166</v>
      </c>
      <c r="G22" s="20"/>
      <c r="H22" s="20"/>
      <c r="I22" s="33" t="s">
        <v>35</v>
      </c>
      <c r="J22" s="16">
        <f t="shared" si="1"/>
        <v>1</v>
      </c>
      <c r="K22" s="17" t="s">
        <v>45</v>
      </c>
      <c r="L22" s="17" t="s">
        <v>6</v>
      </c>
      <c r="M22" s="59"/>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7"/>
      <c r="AV22" s="34"/>
      <c r="AW22" s="34"/>
      <c r="AX22" s="34"/>
      <c r="AY22" s="34"/>
      <c r="AZ22" s="34"/>
      <c r="BA22" s="52">
        <f t="shared" si="2"/>
        <v>8067.6</v>
      </c>
      <c r="BB22" s="55">
        <f t="shared" si="3"/>
        <v>8067.6</v>
      </c>
      <c r="BC22" s="35" t="str">
        <f t="shared" si="4"/>
        <v>INR  Eight Thousand  &amp;Sixty Seven  and Paise Sixty Only</v>
      </c>
      <c r="IE22" s="19"/>
      <c r="IF22" s="19"/>
      <c r="IG22" s="19"/>
      <c r="IH22" s="19"/>
      <c r="II22" s="19"/>
    </row>
    <row r="23" spans="1:243" s="18" customFormat="1" ht="225">
      <c r="A23" s="31">
        <v>4</v>
      </c>
      <c r="B23" s="79" t="s">
        <v>119</v>
      </c>
      <c r="C23" s="75" t="s">
        <v>64</v>
      </c>
      <c r="D23" s="78">
        <v>172</v>
      </c>
      <c r="E23" s="75" t="s">
        <v>108</v>
      </c>
      <c r="F23" s="78">
        <v>90</v>
      </c>
      <c r="G23" s="20"/>
      <c r="H23" s="20"/>
      <c r="I23" s="33" t="s">
        <v>35</v>
      </c>
      <c r="J23" s="16">
        <f t="shared" si="1"/>
        <v>1</v>
      </c>
      <c r="K23" s="17" t="s">
        <v>45</v>
      </c>
      <c r="L23" s="17" t="s">
        <v>6</v>
      </c>
      <c r="M23" s="59"/>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7"/>
      <c r="AV23" s="34"/>
      <c r="AW23" s="34"/>
      <c r="AX23" s="34"/>
      <c r="AY23" s="34"/>
      <c r="AZ23" s="34"/>
      <c r="BA23" s="52">
        <f t="shared" si="2"/>
        <v>15480</v>
      </c>
      <c r="BB23" s="55">
        <f t="shared" si="3"/>
        <v>15480</v>
      </c>
      <c r="BC23" s="35" t="str">
        <f t="shared" si="4"/>
        <v>INR  Fifteen Thousand Four Hundred &amp; Eighty  Only</v>
      </c>
      <c r="IE23" s="19"/>
      <c r="IF23" s="19"/>
      <c r="IG23" s="19"/>
      <c r="IH23" s="19"/>
      <c r="II23" s="19"/>
    </row>
    <row r="24" spans="1:243" s="18" customFormat="1" ht="262.5">
      <c r="A24" s="31">
        <v>5</v>
      </c>
      <c r="B24" s="79" t="s">
        <v>120</v>
      </c>
      <c r="C24" s="75" t="s">
        <v>65</v>
      </c>
      <c r="D24" s="78">
        <v>34.4</v>
      </c>
      <c r="E24" s="75" t="s">
        <v>108</v>
      </c>
      <c r="F24" s="78">
        <v>782</v>
      </c>
      <c r="G24" s="20"/>
      <c r="H24" s="20"/>
      <c r="I24" s="33" t="s">
        <v>35</v>
      </c>
      <c r="J24" s="16">
        <f t="shared" si="1"/>
        <v>1</v>
      </c>
      <c r="K24" s="17" t="s">
        <v>45</v>
      </c>
      <c r="L24" s="17" t="s">
        <v>6</v>
      </c>
      <c r="M24" s="59"/>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7"/>
      <c r="AV24" s="34"/>
      <c r="AW24" s="34"/>
      <c r="AX24" s="34"/>
      <c r="AY24" s="34"/>
      <c r="AZ24" s="34"/>
      <c r="BA24" s="52">
        <f t="shared" si="2"/>
        <v>26900.8</v>
      </c>
      <c r="BB24" s="55">
        <f t="shared" si="3"/>
        <v>26900.8</v>
      </c>
      <c r="BC24" s="35" t="str">
        <f t="shared" si="4"/>
        <v>INR  Twenty Six Thousand Nine Hundred    and Paise Eighty Only</v>
      </c>
      <c r="IE24" s="19"/>
      <c r="IF24" s="19"/>
      <c r="IG24" s="19"/>
      <c r="IH24" s="19"/>
      <c r="II24" s="19"/>
    </row>
    <row r="25" spans="1:243" s="18" customFormat="1" ht="225">
      <c r="A25" s="31">
        <v>6</v>
      </c>
      <c r="B25" s="79" t="s">
        <v>121</v>
      </c>
      <c r="C25" s="75" t="s">
        <v>66</v>
      </c>
      <c r="D25" s="78">
        <v>432</v>
      </c>
      <c r="E25" s="75" t="s">
        <v>108</v>
      </c>
      <c r="F25" s="78">
        <v>88</v>
      </c>
      <c r="G25" s="20"/>
      <c r="H25" s="20"/>
      <c r="I25" s="33" t="s">
        <v>35</v>
      </c>
      <c r="J25" s="16">
        <f t="shared" si="1"/>
        <v>1</v>
      </c>
      <c r="K25" s="17" t="s">
        <v>45</v>
      </c>
      <c r="L25" s="17" t="s">
        <v>6</v>
      </c>
      <c r="M25" s="59"/>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7"/>
      <c r="AV25" s="34"/>
      <c r="AW25" s="34"/>
      <c r="AX25" s="34"/>
      <c r="AY25" s="34"/>
      <c r="AZ25" s="34"/>
      <c r="BA25" s="52">
        <f t="shared" si="2"/>
        <v>38016</v>
      </c>
      <c r="BB25" s="55">
        <f t="shared" si="3"/>
        <v>38016</v>
      </c>
      <c r="BC25" s="35" t="str">
        <f t="shared" si="4"/>
        <v>INR  Thirty Eight Thousand  &amp;Sixteen  Only</v>
      </c>
      <c r="IE25" s="19"/>
      <c r="IF25" s="19"/>
      <c r="IG25" s="19"/>
      <c r="IH25" s="19"/>
      <c r="II25" s="19"/>
    </row>
    <row r="26" spans="1:243" s="18" customFormat="1" ht="375">
      <c r="A26" s="31">
        <v>7</v>
      </c>
      <c r="B26" s="79" t="s">
        <v>122</v>
      </c>
      <c r="C26" s="75" t="s">
        <v>67</v>
      </c>
      <c r="D26" s="78">
        <v>172</v>
      </c>
      <c r="E26" s="75" t="s">
        <v>108</v>
      </c>
      <c r="F26" s="78">
        <v>593</v>
      </c>
      <c r="G26" s="20"/>
      <c r="H26" s="20"/>
      <c r="I26" s="33" t="s">
        <v>35</v>
      </c>
      <c r="J26" s="16">
        <f t="shared" si="1"/>
        <v>1</v>
      </c>
      <c r="K26" s="17" t="s">
        <v>45</v>
      </c>
      <c r="L26" s="17" t="s">
        <v>6</v>
      </c>
      <c r="M26" s="59"/>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7"/>
      <c r="AV26" s="34"/>
      <c r="AW26" s="34"/>
      <c r="AX26" s="34"/>
      <c r="AY26" s="34"/>
      <c r="AZ26" s="34"/>
      <c r="BA26" s="52">
        <f t="shared" si="2"/>
        <v>101996</v>
      </c>
      <c r="BB26" s="55">
        <f t="shared" si="3"/>
        <v>101996</v>
      </c>
      <c r="BC26" s="35" t="str">
        <f t="shared" si="4"/>
        <v>INR  One Lakh One Thousand Nine Hundred &amp; Ninety Six  Only</v>
      </c>
      <c r="IE26" s="19"/>
      <c r="IF26" s="19"/>
      <c r="IG26" s="19"/>
      <c r="IH26" s="19"/>
      <c r="II26" s="19"/>
    </row>
    <row r="27" spans="1:243" s="18" customFormat="1" ht="300">
      <c r="A27" s="31">
        <v>8</v>
      </c>
      <c r="B27" s="79" t="s">
        <v>123</v>
      </c>
      <c r="C27" s="75" t="s">
        <v>68</v>
      </c>
      <c r="D27" s="78">
        <v>159</v>
      </c>
      <c r="E27" s="75" t="s">
        <v>108</v>
      </c>
      <c r="F27" s="78">
        <v>205</v>
      </c>
      <c r="G27" s="20"/>
      <c r="H27" s="20"/>
      <c r="I27" s="33" t="s">
        <v>35</v>
      </c>
      <c r="J27" s="16">
        <f t="shared" si="1"/>
        <v>1</v>
      </c>
      <c r="K27" s="17" t="s">
        <v>45</v>
      </c>
      <c r="L27" s="17" t="s">
        <v>6</v>
      </c>
      <c r="M27" s="59"/>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7"/>
      <c r="AV27" s="34"/>
      <c r="AW27" s="34"/>
      <c r="AX27" s="34"/>
      <c r="AY27" s="34"/>
      <c r="AZ27" s="34"/>
      <c r="BA27" s="52">
        <f t="shared" si="2"/>
        <v>32595</v>
      </c>
      <c r="BB27" s="55">
        <f t="shared" si="3"/>
        <v>32595</v>
      </c>
      <c r="BC27" s="35" t="str">
        <f t="shared" si="4"/>
        <v>INR  Thirty Two Thousand Five Hundred &amp; Ninety Five  Only</v>
      </c>
      <c r="IE27" s="19"/>
      <c r="IF27" s="19"/>
      <c r="IG27" s="19"/>
      <c r="IH27" s="19"/>
      <c r="II27" s="19"/>
    </row>
    <row r="28" spans="1:243" s="18" customFormat="1" ht="16.5" customHeight="1">
      <c r="A28" s="31">
        <v>8.01</v>
      </c>
      <c r="B28" s="79" t="s">
        <v>124</v>
      </c>
      <c r="C28" s="75" t="s">
        <v>69</v>
      </c>
      <c r="D28" s="78">
        <v>159</v>
      </c>
      <c r="E28" s="75" t="s">
        <v>108</v>
      </c>
      <c r="F28" s="78">
        <v>209</v>
      </c>
      <c r="G28" s="20"/>
      <c r="H28" s="20"/>
      <c r="I28" s="33" t="s">
        <v>35</v>
      </c>
      <c r="J28" s="16">
        <f t="shared" si="1"/>
        <v>1</v>
      </c>
      <c r="K28" s="17" t="s">
        <v>45</v>
      </c>
      <c r="L28" s="17" t="s">
        <v>6</v>
      </c>
      <c r="M28" s="59"/>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7"/>
      <c r="AV28" s="34"/>
      <c r="AW28" s="34"/>
      <c r="AX28" s="34"/>
      <c r="AY28" s="34"/>
      <c r="AZ28" s="34"/>
      <c r="BA28" s="52">
        <f t="shared" si="2"/>
        <v>33231</v>
      </c>
      <c r="BB28" s="55">
        <f t="shared" si="3"/>
        <v>33231</v>
      </c>
      <c r="BC28" s="35" t="str">
        <f t="shared" si="4"/>
        <v>INR  Thirty Three Thousand Two Hundred &amp; Thirty One  Only</v>
      </c>
      <c r="IE28" s="19"/>
      <c r="IF28" s="19"/>
      <c r="IG28" s="19"/>
      <c r="IH28" s="19"/>
      <c r="II28" s="19"/>
    </row>
    <row r="29" spans="1:243" s="18" customFormat="1" ht="37.5">
      <c r="A29" s="31">
        <v>8.02</v>
      </c>
      <c r="B29" s="79" t="s">
        <v>125</v>
      </c>
      <c r="C29" s="75" t="s">
        <v>70</v>
      </c>
      <c r="D29" s="78">
        <v>159</v>
      </c>
      <c r="E29" s="75" t="s">
        <v>108</v>
      </c>
      <c r="F29" s="78">
        <v>213</v>
      </c>
      <c r="G29" s="20"/>
      <c r="H29" s="20"/>
      <c r="I29" s="33" t="s">
        <v>35</v>
      </c>
      <c r="J29" s="16">
        <f t="shared" si="1"/>
        <v>1</v>
      </c>
      <c r="K29" s="17" t="s">
        <v>45</v>
      </c>
      <c r="L29" s="17" t="s">
        <v>6</v>
      </c>
      <c r="M29" s="59"/>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7"/>
      <c r="AV29" s="34"/>
      <c r="AW29" s="34"/>
      <c r="AX29" s="34"/>
      <c r="AY29" s="34"/>
      <c r="AZ29" s="34"/>
      <c r="BA29" s="52">
        <f t="shared" si="2"/>
        <v>33867</v>
      </c>
      <c r="BB29" s="55">
        <f t="shared" si="3"/>
        <v>33867</v>
      </c>
      <c r="BC29" s="35" t="str">
        <f t="shared" si="4"/>
        <v>INR  Thirty Three Thousand Eight Hundred &amp; Sixty Seven  Only</v>
      </c>
      <c r="IE29" s="19"/>
      <c r="IF29" s="19"/>
      <c r="IG29" s="19"/>
      <c r="IH29" s="19"/>
      <c r="II29" s="19"/>
    </row>
    <row r="30" spans="1:243" s="18" customFormat="1" ht="37.5">
      <c r="A30" s="31">
        <v>8.03</v>
      </c>
      <c r="B30" s="79" t="s">
        <v>126</v>
      </c>
      <c r="C30" s="75" t="s">
        <v>71</v>
      </c>
      <c r="D30" s="78">
        <v>159</v>
      </c>
      <c r="E30" s="75" t="s">
        <v>108</v>
      </c>
      <c r="F30" s="78">
        <v>217</v>
      </c>
      <c r="G30" s="20"/>
      <c r="H30" s="20"/>
      <c r="I30" s="33" t="s">
        <v>35</v>
      </c>
      <c r="J30" s="16">
        <f t="shared" si="1"/>
        <v>1</v>
      </c>
      <c r="K30" s="17" t="s">
        <v>45</v>
      </c>
      <c r="L30" s="17" t="s">
        <v>6</v>
      </c>
      <c r="M30" s="59"/>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7"/>
      <c r="AV30" s="34"/>
      <c r="AW30" s="34"/>
      <c r="AX30" s="34"/>
      <c r="AY30" s="34"/>
      <c r="AZ30" s="34"/>
      <c r="BA30" s="52">
        <f t="shared" si="2"/>
        <v>34503</v>
      </c>
      <c r="BB30" s="55">
        <f t="shared" si="3"/>
        <v>34503</v>
      </c>
      <c r="BC30" s="35" t="str">
        <f t="shared" si="4"/>
        <v>INR  Thirty Four Thousand Five Hundred &amp; Three  Only</v>
      </c>
      <c r="IE30" s="19"/>
      <c r="IF30" s="19"/>
      <c r="IG30" s="19"/>
      <c r="IH30" s="19"/>
      <c r="II30" s="19"/>
    </row>
    <row r="31" spans="1:243" s="18" customFormat="1" ht="37.5">
      <c r="A31" s="31">
        <v>8.04</v>
      </c>
      <c r="B31" s="79" t="s">
        <v>127</v>
      </c>
      <c r="C31" s="75" t="s">
        <v>72</v>
      </c>
      <c r="D31" s="78">
        <v>159</v>
      </c>
      <c r="E31" s="75" t="s">
        <v>108</v>
      </c>
      <c r="F31" s="78">
        <v>222</v>
      </c>
      <c r="G31" s="20"/>
      <c r="H31" s="20"/>
      <c r="I31" s="33" t="s">
        <v>35</v>
      </c>
      <c r="J31" s="16">
        <f t="shared" si="1"/>
        <v>1</v>
      </c>
      <c r="K31" s="17" t="s">
        <v>45</v>
      </c>
      <c r="L31" s="17" t="s">
        <v>6</v>
      </c>
      <c r="M31" s="59"/>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7"/>
      <c r="AV31" s="34"/>
      <c r="AW31" s="34"/>
      <c r="AX31" s="34"/>
      <c r="AY31" s="34"/>
      <c r="AZ31" s="34"/>
      <c r="BA31" s="52">
        <f t="shared" si="2"/>
        <v>35298</v>
      </c>
      <c r="BB31" s="55">
        <f t="shared" si="3"/>
        <v>35298</v>
      </c>
      <c r="BC31" s="35" t="str">
        <f t="shared" si="4"/>
        <v>INR  Thirty Five Thousand Two Hundred &amp; Ninety Eight  Only</v>
      </c>
      <c r="IE31" s="19"/>
      <c r="IF31" s="19"/>
      <c r="IG31" s="19"/>
      <c r="IH31" s="19"/>
      <c r="II31" s="19"/>
    </row>
    <row r="32" spans="1:243" s="18" customFormat="1" ht="37.5">
      <c r="A32" s="31">
        <v>8.05</v>
      </c>
      <c r="B32" s="79" t="s">
        <v>128</v>
      </c>
      <c r="C32" s="75" t="s">
        <v>73</v>
      </c>
      <c r="D32" s="78">
        <v>159</v>
      </c>
      <c r="E32" s="75" t="s">
        <v>108</v>
      </c>
      <c r="F32" s="78">
        <v>227</v>
      </c>
      <c r="G32" s="20"/>
      <c r="H32" s="20"/>
      <c r="I32" s="33" t="s">
        <v>35</v>
      </c>
      <c r="J32" s="16">
        <f t="shared" si="1"/>
        <v>1</v>
      </c>
      <c r="K32" s="17" t="s">
        <v>45</v>
      </c>
      <c r="L32" s="17" t="s">
        <v>6</v>
      </c>
      <c r="M32" s="59"/>
      <c r="N32" s="20"/>
      <c r="O32" s="20"/>
      <c r="P32" s="36"/>
      <c r="Q32" s="20"/>
      <c r="R32" s="20"/>
      <c r="S32" s="36"/>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7"/>
      <c r="AV32" s="34"/>
      <c r="AW32" s="34"/>
      <c r="AX32" s="34"/>
      <c r="AY32" s="34"/>
      <c r="AZ32" s="34"/>
      <c r="BA32" s="52">
        <f t="shared" si="2"/>
        <v>36093</v>
      </c>
      <c r="BB32" s="55">
        <f t="shared" si="3"/>
        <v>36093</v>
      </c>
      <c r="BC32" s="35" t="str">
        <f t="shared" si="4"/>
        <v>INR  Thirty Six Thousand  &amp;Ninety Three  Only</v>
      </c>
      <c r="IE32" s="19"/>
      <c r="IF32" s="19"/>
      <c r="IG32" s="19"/>
      <c r="IH32" s="19"/>
      <c r="II32" s="19"/>
    </row>
    <row r="33" spans="1:243" s="18" customFormat="1" ht="37.5">
      <c r="A33" s="31">
        <v>8.06</v>
      </c>
      <c r="B33" s="79" t="s">
        <v>129</v>
      </c>
      <c r="C33" s="75" t="s">
        <v>74</v>
      </c>
      <c r="D33" s="78">
        <v>159</v>
      </c>
      <c r="E33" s="75" t="s">
        <v>108</v>
      </c>
      <c r="F33" s="78">
        <v>232</v>
      </c>
      <c r="G33" s="20"/>
      <c r="H33" s="20"/>
      <c r="I33" s="33" t="s">
        <v>35</v>
      </c>
      <c r="J33" s="16">
        <f t="shared" si="1"/>
        <v>1</v>
      </c>
      <c r="K33" s="17" t="s">
        <v>45</v>
      </c>
      <c r="L33" s="17" t="s">
        <v>6</v>
      </c>
      <c r="M33" s="59"/>
      <c r="N33" s="20"/>
      <c r="O33" s="20"/>
      <c r="P33" s="36"/>
      <c r="Q33" s="20"/>
      <c r="R33" s="20"/>
      <c r="S33" s="36"/>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7"/>
      <c r="AV33" s="34"/>
      <c r="AW33" s="34"/>
      <c r="AX33" s="34"/>
      <c r="AY33" s="34"/>
      <c r="AZ33" s="34"/>
      <c r="BA33" s="52">
        <f t="shared" si="2"/>
        <v>36888</v>
      </c>
      <c r="BB33" s="55">
        <f t="shared" si="3"/>
        <v>36888</v>
      </c>
      <c r="BC33" s="35" t="str">
        <f t="shared" si="4"/>
        <v>INR  Thirty Six Thousand Eight Hundred &amp; Eighty Eight  Only</v>
      </c>
      <c r="IE33" s="19"/>
      <c r="IF33" s="19"/>
      <c r="IG33" s="19"/>
      <c r="IH33" s="19"/>
      <c r="II33" s="19"/>
    </row>
    <row r="34" spans="1:243" s="18" customFormat="1" ht="37.5">
      <c r="A34" s="31">
        <v>8.07</v>
      </c>
      <c r="B34" s="79" t="s">
        <v>130</v>
      </c>
      <c r="C34" s="75" t="s">
        <v>75</v>
      </c>
      <c r="D34" s="78">
        <v>159</v>
      </c>
      <c r="E34" s="75" t="s">
        <v>108</v>
      </c>
      <c r="F34" s="78">
        <v>237</v>
      </c>
      <c r="G34" s="20"/>
      <c r="H34" s="20"/>
      <c r="I34" s="33" t="s">
        <v>35</v>
      </c>
      <c r="J34" s="16">
        <f t="shared" si="1"/>
        <v>1</v>
      </c>
      <c r="K34" s="17" t="s">
        <v>45</v>
      </c>
      <c r="L34" s="17" t="s">
        <v>6</v>
      </c>
      <c r="M34" s="59"/>
      <c r="N34" s="20"/>
      <c r="O34" s="20"/>
      <c r="P34" s="36"/>
      <c r="Q34" s="20"/>
      <c r="R34" s="20"/>
      <c r="S34" s="36"/>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7"/>
      <c r="AV34" s="34"/>
      <c r="AW34" s="34"/>
      <c r="AX34" s="34"/>
      <c r="AY34" s="34"/>
      <c r="AZ34" s="34"/>
      <c r="BA34" s="52">
        <f t="shared" si="2"/>
        <v>37683</v>
      </c>
      <c r="BB34" s="55">
        <f t="shared" si="3"/>
        <v>37683</v>
      </c>
      <c r="BC34" s="35" t="str">
        <f t="shared" si="4"/>
        <v>INR  Thirty Seven Thousand Six Hundred &amp; Eighty Three  Only</v>
      </c>
      <c r="IE34" s="19"/>
      <c r="IF34" s="19"/>
      <c r="IG34" s="19"/>
      <c r="IH34" s="19"/>
      <c r="II34" s="19"/>
    </row>
    <row r="35" spans="1:243" s="18" customFormat="1" ht="187.5">
      <c r="A35" s="31">
        <v>9</v>
      </c>
      <c r="B35" s="79" t="s">
        <v>131</v>
      </c>
      <c r="C35" s="75" t="s">
        <v>76</v>
      </c>
      <c r="D35" s="78">
        <v>5</v>
      </c>
      <c r="E35" s="75" t="s">
        <v>110</v>
      </c>
      <c r="F35" s="78">
        <v>5460</v>
      </c>
      <c r="G35" s="20"/>
      <c r="H35" s="20"/>
      <c r="I35" s="33" t="s">
        <v>35</v>
      </c>
      <c r="J35" s="16">
        <f t="shared" si="1"/>
        <v>1</v>
      </c>
      <c r="K35" s="17" t="s">
        <v>45</v>
      </c>
      <c r="L35" s="17" t="s">
        <v>6</v>
      </c>
      <c r="M35" s="59"/>
      <c r="N35" s="20"/>
      <c r="O35" s="20"/>
      <c r="P35" s="36"/>
      <c r="Q35" s="20"/>
      <c r="R35" s="20"/>
      <c r="S35" s="36"/>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7"/>
      <c r="AV35" s="34"/>
      <c r="AW35" s="34"/>
      <c r="AX35" s="34"/>
      <c r="AY35" s="34"/>
      <c r="AZ35" s="34"/>
      <c r="BA35" s="52">
        <f t="shared" si="2"/>
        <v>27300</v>
      </c>
      <c r="BB35" s="55">
        <f t="shared" si="3"/>
        <v>27300</v>
      </c>
      <c r="BC35" s="35" t="str">
        <f t="shared" si="4"/>
        <v>INR  Twenty Seven Thousand Three Hundred    Only</v>
      </c>
      <c r="IE35" s="19"/>
      <c r="IF35" s="19"/>
      <c r="IG35" s="19"/>
      <c r="IH35" s="19"/>
      <c r="II35" s="19"/>
    </row>
    <row r="36" spans="1:243" s="18" customFormat="1" ht="18.75">
      <c r="A36" s="31">
        <v>9.01</v>
      </c>
      <c r="B36" s="79" t="s">
        <v>132</v>
      </c>
      <c r="C36" s="75" t="s">
        <v>77</v>
      </c>
      <c r="D36" s="78">
        <v>5</v>
      </c>
      <c r="E36" s="75" t="s">
        <v>110</v>
      </c>
      <c r="F36" s="78">
        <v>5480</v>
      </c>
      <c r="G36" s="20"/>
      <c r="H36" s="20"/>
      <c r="I36" s="33" t="s">
        <v>35</v>
      </c>
      <c r="J36" s="16">
        <f t="shared" si="1"/>
        <v>1</v>
      </c>
      <c r="K36" s="17" t="s">
        <v>45</v>
      </c>
      <c r="L36" s="17" t="s">
        <v>6</v>
      </c>
      <c r="M36" s="59"/>
      <c r="N36" s="20"/>
      <c r="O36" s="20"/>
      <c r="P36" s="36"/>
      <c r="Q36" s="20"/>
      <c r="R36" s="20"/>
      <c r="S36" s="36"/>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7"/>
      <c r="AV36" s="34"/>
      <c r="AW36" s="34"/>
      <c r="AX36" s="34"/>
      <c r="AY36" s="34"/>
      <c r="AZ36" s="34"/>
      <c r="BA36" s="52">
        <f t="shared" si="2"/>
        <v>27400</v>
      </c>
      <c r="BB36" s="55">
        <f t="shared" si="3"/>
        <v>27400</v>
      </c>
      <c r="BC36" s="35" t="str">
        <f t="shared" si="4"/>
        <v>INR  Twenty Seven Thousand Four Hundred    Only</v>
      </c>
      <c r="IE36" s="19"/>
      <c r="IF36" s="19"/>
      <c r="IG36" s="19"/>
      <c r="IH36" s="19"/>
      <c r="II36" s="19"/>
    </row>
    <row r="37" spans="1:243" s="18" customFormat="1" ht="18.75">
      <c r="A37" s="31">
        <v>9.02</v>
      </c>
      <c r="B37" s="79" t="s">
        <v>133</v>
      </c>
      <c r="C37" s="75" t="s">
        <v>78</v>
      </c>
      <c r="D37" s="78">
        <v>5</v>
      </c>
      <c r="E37" s="75" t="s">
        <v>110</v>
      </c>
      <c r="F37" s="78">
        <v>5500</v>
      </c>
      <c r="G37" s="20"/>
      <c r="H37" s="20"/>
      <c r="I37" s="33" t="s">
        <v>35</v>
      </c>
      <c r="J37" s="16">
        <f t="shared" si="1"/>
        <v>1</v>
      </c>
      <c r="K37" s="17" t="s">
        <v>45</v>
      </c>
      <c r="L37" s="17" t="s">
        <v>6</v>
      </c>
      <c r="M37" s="59"/>
      <c r="N37" s="20"/>
      <c r="O37" s="20"/>
      <c r="P37" s="36"/>
      <c r="Q37" s="20"/>
      <c r="R37" s="20"/>
      <c r="S37" s="36"/>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7"/>
      <c r="AV37" s="34"/>
      <c r="AW37" s="34"/>
      <c r="AX37" s="34"/>
      <c r="AY37" s="34"/>
      <c r="AZ37" s="34"/>
      <c r="BA37" s="52">
        <f t="shared" si="2"/>
        <v>27500</v>
      </c>
      <c r="BB37" s="55">
        <f t="shared" si="3"/>
        <v>27500</v>
      </c>
      <c r="BC37" s="35" t="str">
        <f t="shared" si="4"/>
        <v>INR  Twenty Seven Thousand Five Hundred    Only</v>
      </c>
      <c r="IE37" s="19"/>
      <c r="IF37" s="19"/>
      <c r="IG37" s="19"/>
      <c r="IH37" s="19"/>
      <c r="II37" s="19"/>
    </row>
    <row r="38" spans="1:243" s="18" customFormat="1" ht="18.75">
      <c r="A38" s="31">
        <v>9.03</v>
      </c>
      <c r="B38" s="79" t="s">
        <v>134</v>
      </c>
      <c r="C38" s="75" t="s">
        <v>79</v>
      </c>
      <c r="D38" s="78">
        <v>5</v>
      </c>
      <c r="E38" s="75" t="s">
        <v>110</v>
      </c>
      <c r="F38" s="78">
        <v>5520</v>
      </c>
      <c r="G38" s="20"/>
      <c r="H38" s="20"/>
      <c r="I38" s="33" t="s">
        <v>35</v>
      </c>
      <c r="J38" s="16">
        <f t="shared" si="1"/>
        <v>1</v>
      </c>
      <c r="K38" s="17" t="s">
        <v>45</v>
      </c>
      <c r="L38" s="17" t="s">
        <v>6</v>
      </c>
      <c r="M38" s="59"/>
      <c r="N38" s="20"/>
      <c r="O38" s="20"/>
      <c r="P38" s="36"/>
      <c r="Q38" s="20"/>
      <c r="R38" s="20"/>
      <c r="S38" s="36"/>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7"/>
      <c r="AV38" s="34"/>
      <c r="AW38" s="34"/>
      <c r="AX38" s="34"/>
      <c r="AY38" s="34"/>
      <c r="AZ38" s="34"/>
      <c r="BA38" s="52">
        <f t="shared" si="2"/>
        <v>27600</v>
      </c>
      <c r="BB38" s="55">
        <f t="shared" si="3"/>
        <v>27600</v>
      </c>
      <c r="BC38" s="35" t="str">
        <f t="shared" si="4"/>
        <v>INR  Twenty Seven Thousand Six Hundred    Only</v>
      </c>
      <c r="IE38" s="19"/>
      <c r="IF38" s="19"/>
      <c r="IG38" s="19"/>
      <c r="IH38" s="19"/>
      <c r="II38" s="19"/>
    </row>
    <row r="39" spans="1:243" s="18" customFormat="1" ht="28.5">
      <c r="A39" s="31">
        <v>9.04</v>
      </c>
      <c r="B39" s="79" t="s">
        <v>135</v>
      </c>
      <c r="C39" s="75" t="s">
        <v>80</v>
      </c>
      <c r="D39" s="78">
        <v>5</v>
      </c>
      <c r="E39" s="75" t="s">
        <v>110</v>
      </c>
      <c r="F39" s="78">
        <v>5540</v>
      </c>
      <c r="G39" s="20"/>
      <c r="H39" s="20"/>
      <c r="I39" s="33" t="s">
        <v>35</v>
      </c>
      <c r="J39" s="16">
        <f t="shared" si="1"/>
        <v>1</v>
      </c>
      <c r="K39" s="17" t="s">
        <v>45</v>
      </c>
      <c r="L39" s="17" t="s">
        <v>6</v>
      </c>
      <c r="M39" s="59"/>
      <c r="N39" s="20"/>
      <c r="O39" s="20"/>
      <c r="P39" s="36"/>
      <c r="Q39" s="20"/>
      <c r="R39" s="20"/>
      <c r="S39" s="36"/>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7"/>
      <c r="AV39" s="34"/>
      <c r="AW39" s="34"/>
      <c r="AX39" s="34"/>
      <c r="AY39" s="34"/>
      <c r="AZ39" s="34"/>
      <c r="BA39" s="52">
        <f t="shared" si="2"/>
        <v>27700</v>
      </c>
      <c r="BB39" s="55">
        <f t="shared" si="3"/>
        <v>27700</v>
      </c>
      <c r="BC39" s="35" t="str">
        <f t="shared" si="4"/>
        <v>INR  Twenty Seven Thousand Seven Hundred    Only</v>
      </c>
      <c r="IE39" s="19"/>
      <c r="IF39" s="19"/>
      <c r="IG39" s="19"/>
      <c r="IH39" s="19"/>
      <c r="II39" s="19"/>
    </row>
    <row r="40" spans="1:243" s="18" customFormat="1" ht="28.5">
      <c r="A40" s="31">
        <v>9.05</v>
      </c>
      <c r="B40" s="79" t="s">
        <v>136</v>
      </c>
      <c r="C40" s="75" t="s">
        <v>81</v>
      </c>
      <c r="D40" s="78">
        <v>5</v>
      </c>
      <c r="E40" s="75" t="s">
        <v>110</v>
      </c>
      <c r="F40" s="78">
        <v>5560</v>
      </c>
      <c r="G40" s="20"/>
      <c r="H40" s="20"/>
      <c r="I40" s="33" t="s">
        <v>35</v>
      </c>
      <c r="J40" s="16">
        <f t="shared" si="1"/>
        <v>1</v>
      </c>
      <c r="K40" s="17" t="s">
        <v>45</v>
      </c>
      <c r="L40" s="17" t="s">
        <v>6</v>
      </c>
      <c r="M40" s="59"/>
      <c r="N40" s="20"/>
      <c r="O40" s="20"/>
      <c r="P40" s="36"/>
      <c r="Q40" s="20"/>
      <c r="R40" s="20"/>
      <c r="S40" s="36"/>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7"/>
      <c r="AV40" s="34"/>
      <c r="AW40" s="34"/>
      <c r="AX40" s="34"/>
      <c r="AY40" s="34"/>
      <c r="AZ40" s="34"/>
      <c r="BA40" s="52">
        <f t="shared" si="2"/>
        <v>27800</v>
      </c>
      <c r="BB40" s="55">
        <f t="shared" si="3"/>
        <v>27800</v>
      </c>
      <c r="BC40" s="35" t="str">
        <f t="shared" si="4"/>
        <v>INR  Twenty Seven Thousand Eight Hundred    Only</v>
      </c>
      <c r="IE40" s="19"/>
      <c r="IF40" s="19"/>
      <c r="IG40" s="19"/>
      <c r="IH40" s="19"/>
      <c r="II40" s="19"/>
    </row>
    <row r="41" spans="1:243" s="18" customFormat="1" ht="18.75">
      <c r="A41" s="31">
        <v>9.06</v>
      </c>
      <c r="B41" s="79" t="s">
        <v>137</v>
      </c>
      <c r="C41" s="75" t="s">
        <v>82</v>
      </c>
      <c r="D41" s="78">
        <v>5</v>
      </c>
      <c r="E41" s="75" t="s">
        <v>110</v>
      </c>
      <c r="F41" s="78">
        <v>5580</v>
      </c>
      <c r="G41" s="20"/>
      <c r="H41" s="20"/>
      <c r="I41" s="33" t="s">
        <v>35</v>
      </c>
      <c r="J41" s="16">
        <f t="shared" si="1"/>
        <v>1</v>
      </c>
      <c r="K41" s="17" t="s">
        <v>45</v>
      </c>
      <c r="L41" s="17" t="s">
        <v>6</v>
      </c>
      <c r="M41" s="59"/>
      <c r="N41" s="20"/>
      <c r="O41" s="20"/>
      <c r="P41" s="36"/>
      <c r="Q41" s="20"/>
      <c r="R41" s="20"/>
      <c r="S41" s="36"/>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7"/>
      <c r="AV41" s="34"/>
      <c r="AW41" s="34"/>
      <c r="AX41" s="34"/>
      <c r="AY41" s="34"/>
      <c r="AZ41" s="34"/>
      <c r="BA41" s="52">
        <f t="shared" si="2"/>
        <v>27900</v>
      </c>
      <c r="BB41" s="55">
        <f t="shared" si="3"/>
        <v>27900</v>
      </c>
      <c r="BC41" s="35" t="str">
        <f t="shared" si="4"/>
        <v>INR  Twenty Seven Thousand Nine Hundred    Only</v>
      </c>
      <c r="IE41" s="19"/>
      <c r="IF41" s="19"/>
      <c r="IG41" s="19"/>
      <c r="IH41" s="19"/>
      <c r="II41" s="19"/>
    </row>
    <row r="42" spans="1:243" s="18" customFormat="1" ht="18.75">
      <c r="A42" s="31">
        <v>9.07</v>
      </c>
      <c r="B42" s="79" t="s">
        <v>138</v>
      </c>
      <c r="C42" s="75" t="s">
        <v>83</v>
      </c>
      <c r="D42" s="78">
        <v>5</v>
      </c>
      <c r="E42" s="75" t="s">
        <v>110</v>
      </c>
      <c r="F42" s="78">
        <v>5600</v>
      </c>
      <c r="G42" s="20"/>
      <c r="H42" s="20"/>
      <c r="I42" s="33" t="s">
        <v>35</v>
      </c>
      <c r="J42" s="16">
        <f t="shared" si="1"/>
        <v>1</v>
      </c>
      <c r="K42" s="17" t="s">
        <v>45</v>
      </c>
      <c r="L42" s="17" t="s">
        <v>6</v>
      </c>
      <c r="M42" s="59"/>
      <c r="N42" s="20"/>
      <c r="O42" s="20"/>
      <c r="P42" s="36"/>
      <c r="Q42" s="20"/>
      <c r="R42" s="20"/>
      <c r="S42" s="36"/>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7"/>
      <c r="AV42" s="34"/>
      <c r="AW42" s="34"/>
      <c r="AX42" s="34"/>
      <c r="AY42" s="34"/>
      <c r="AZ42" s="34"/>
      <c r="BA42" s="52">
        <f t="shared" si="2"/>
        <v>28000</v>
      </c>
      <c r="BB42" s="55">
        <f t="shared" si="3"/>
        <v>28000</v>
      </c>
      <c r="BC42" s="35" t="str">
        <f t="shared" si="4"/>
        <v>INR  Twenty Eight Thousand    Only</v>
      </c>
      <c r="IE42" s="19"/>
      <c r="IF42" s="19"/>
      <c r="IG42" s="19"/>
      <c r="IH42" s="19"/>
      <c r="II42" s="19"/>
    </row>
    <row r="43" spans="1:243" s="18" customFormat="1" ht="318.75">
      <c r="A43" s="31">
        <v>10</v>
      </c>
      <c r="B43" s="79" t="s">
        <v>139</v>
      </c>
      <c r="C43" s="75" t="s">
        <v>84</v>
      </c>
      <c r="D43" s="78">
        <v>55.2</v>
      </c>
      <c r="E43" s="75" t="s">
        <v>108</v>
      </c>
      <c r="F43" s="78">
        <v>335</v>
      </c>
      <c r="G43" s="20"/>
      <c r="H43" s="20"/>
      <c r="I43" s="33" t="s">
        <v>35</v>
      </c>
      <c r="J43" s="16">
        <f t="shared" si="1"/>
        <v>1</v>
      </c>
      <c r="K43" s="17" t="s">
        <v>45</v>
      </c>
      <c r="L43" s="17" t="s">
        <v>6</v>
      </c>
      <c r="M43" s="59"/>
      <c r="N43" s="20"/>
      <c r="O43" s="20"/>
      <c r="P43" s="36"/>
      <c r="Q43" s="20"/>
      <c r="R43" s="20"/>
      <c r="S43" s="36"/>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7"/>
      <c r="AV43" s="34"/>
      <c r="AW43" s="34"/>
      <c r="AX43" s="34"/>
      <c r="AY43" s="34"/>
      <c r="AZ43" s="34"/>
      <c r="BA43" s="52">
        <f t="shared" si="2"/>
        <v>18492</v>
      </c>
      <c r="BB43" s="55">
        <f t="shared" si="3"/>
        <v>18492</v>
      </c>
      <c r="BC43" s="35" t="str">
        <f t="shared" si="4"/>
        <v>INR  Eighteen Thousand Four Hundred &amp; Ninety Two  Only</v>
      </c>
      <c r="IE43" s="19"/>
      <c r="IF43" s="19"/>
      <c r="IG43" s="19"/>
      <c r="IH43" s="19"/>
      <c r="II43" s="19"/>
    </row>
    <row r="44" spans="1:243" s="18" customFormat="1" ht="28.5">
      <c r="A44" s="31">
        <v>10.01</v>
      </c>
      <c r="B44" s="79" t="s">
        <v>140</v>
      </c>
      <c r="C44" s="75" t="s">
        <v>85</v>
      </c>
      <c r="D44" s="78">
        <v>55.2</v>
      </c>
      <c r="E44" s="75" t="s">
        <v>108</v>
      </c>
      <c r="F44" s="78">
        <v>353</v>
      </c>
      <c r="G44" s="20"/>
      <c r="H44" s="20"/>
      <c r="I44" s="33" t="s">
        <v>35</v>
      </c>
      <c r="J44" s="16">
        <f t="shared" si="1"/>
        <v>1</v>
      </c>
      <c r="K44" s="17" t="s">
        <v>45</v>
      </c>
      <c r="L44" s="17" t="s">
        <v>6</v>
      </c>
      <c r="M44" s="59"/>
      <c r="N44" s="20"/>
      <c r="O44" s="20"/>
      <c r="P44" s="36"/>
      <c r="Q44" s="20"/>
      <c r="R44" s="20"/>
      <c r="S44" s="36"/>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7"/>
      <c r="AV44" s="34"/>
      <c r="AW44" s="34"/>
      <c r="AX44" s="34"/>
      <c r="AY44" s="34"/>
      <c r="AZ44" s="34"/>
      <c r="BA44" s="52">
        <f t="shared" si="2"/>
        <v>19485.6</v>
      </c>
      <c r="BB44" s="55">
        <f t="shared" si="3"/>
        <v>19485.6</v>
      </c>
      <c r="BC44" s="35" t="str">
        <f t="shared" si="4"/>
        <v>INR  Nineteen Thousand Four Hundred &amp; Eighty Five  and Paise Sixty Only</v>
      </c>
      <c r="IE44" s="19"/>
      <c r="IF44" s="19"/>
      <c r="IG44" s="19"/>
      <c r="IH44" s="19"/>
      <c r="II44" s="19"/>
    </row>
    <row r="45" spans="1:243" s="18" customFormat="1" ht="28.5">
      <c r="A45" s="31">
        <v>10.02</v>
      </c>
      <c r="B45" s="79" t="s">
        <v>141</v>
      </c>
      <c r="C45" s="75" t="s">
        <v>86</v>
      </c>
      <c r="D45" s="78">
        <v>55.2</v>
      </c>
      <c r="E45" s="75" t="s">
        <v>108</v>
      </c>
      <c r="F45" s="78">
        <v>371</v>
      </c>
      <c r="G45" s="20"/>
      <c r="H45" s="20"/>
      <c r="I45" s="33" t="s">
        <v>35</v>
      </c>
      <c r="J45" s="16">
        <f t="shared" si="1"/>
        <v>1</v>
      </c>
      <c r="K45" s="17" t="s">
        <v>45</v>
      </c>
      <c r="L45" s="17" t="s">
        <v>6</v>
      </c>
      <c r="M45" s="59"/>
      <c r="N45" s="20"/>
      <c r="O45" s="20"/>
      <c r="P45" s="36"/>
      <c r="Q45" s="20"/>
      <c r="R45" s="20"/>
      <c r="S45" s="36"/>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7"/>
      <c r="AV45" s="34"/>
      <c r="AW45" s="34"/>
      <c r="AX45" s="34"/>
      <c r="AY45" s="34"/>
      <c r="AZ45" s="34"/>
      <c r="BA45" s="52">
        <f t="shared" si="2"/>
        <v>20479.2</v>
      </c>
      <c r="BB45" s="55">
        <f t="shared" si="3"/>
        <v>20479.2</v>
      </c>
      <c r="BC45" s="35" t="str">
        <f t="shared" si="4"/>
        <v>INR  Twenty Thousand Four Hundred &amp; Seventy Nine  and Paise Twenty Only</v>
      </c>
      <c r="IE45" s="19"/>
      <c r="IF45" s="19"/>
      <c r="IG45" s="19"/>
      <c r="IH45" s="19"/>
      <c r="II45" s="19"/>
    </row>
    <row r="46" spans="1:243" s="18" customFormat="1" ht="28.5">
      <c r="A46" s="31">
        <v>10.03</v>
      </c>
      <c r="B46" s="79" t="s">
        <v>142</v>
      </c>
      <c r="C46" s="75" t="s">
        <v>87</v>
      </c>
      <c r="D46" s="78">
        <v>55.2</v>
      </c>
      <c r="E46" s="75" t="s">
        <v>108</v>
      </c>
      <c r="F46" s="78">
        <v>389</v>
      </c>
      <c r="G46" s="20"/>
      <c r="H46" s="20"/>
      <c r="I46" s="33" t="s">
        <v>35</v>
      </c>
      <c r="J46" s="16">
        <f t="shared" si="1"/>
        <v>1</v>
      </c>
      <c r="K46" s="17" t="s">
        <v>45</v>
      </c>
      <c r="L46" s="17" t="s">
        <v>6</v>
      </c>
      <c r="M46" s="59"/>
      <c r="N46" s="20"/>
      <c r="O46" s="20"/>
      <c r="P46" s="36"/>
      <c r="Q46" s="20"/>
      <c r="R46" s="20"/>
      <c r="S46" s="36"/>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7"/>
      <c r="AV46" s="34"/>
      <c r="AW46" s="34"/>
      <c r="AX46" s="34"/>
      <c r="AY46" s="34"/>
      <c r="AZ46" s="34"/>
      <c r="BA46" s="52">
        <f t="shared" si="2"/>
        <v>21472.8</v>
      </c>
      <c r="BB46" s="55">
        <f t="shared" si="3"/>
        <v>21472.8</v>
      </c>
      <c r="BC46" s="35" t="str">
        <f t="shared" si="4"/>
        <v>INR  Twenty One Thousand Four Hundred &amp; Seventy Two  and Paise Eighty Only</v>
      </c>
      <c r="IE46" s="19"/>
      <c r="IF46" s="19"/>
      <c r="IG46" s="19"/>
      <c r="IH46" s="19"/>
      <c r="II46" s="19"/>
    </row>
    <row r="47" spans="1:243" s="18" customFormat="1" ht="28.5">
      <c r="A47" s="31">
        <v>10.04</v>
      </c>
      <c r="B47" s="79" t="s">
        <v>143</v>
      </c>
      <c r="C47" s="75" t="s">
        <v>88</v>
      </c>
      <c r="D47" s="78">
        <v>55.2</v>
      </c>
      <c r="E47" s="75" t="s">
        <v>108</v>
      </c>
      <c r="F47" s="78">
        <v>411</v>
      </c>
      <c r="G47" s="20"/>
      <c r="H47" s="20"/>
      <c r="I47" s="33" t="s">
        <v>35</v>
      </c>
      <c r="J47" s="16">
        <f t="shared" si="1"/>
        <v>1</v>
      </c>
      <c r="K47" s="17" t="s">
        <v>45</v>
      </c>
      <c r="L47" s="17" t="s">
        <v>6</v>
      </c>
      <c r="M47" s="59"/>
      <c r="N47" s="20"/>
      <c r="O47" s="20"/>
      <c r="P47" s="36"/>
      <c r="Q47" s="20"/>
      <c r="R47" s="20"/>
      <c r="S47" s="36"/>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7"/>
      <c r="AV47" s="34"/>
      <c r="AW47" s="34"/>
      <c r="AX47" s="34"/>
      <c r="AY47" s="34"/>
      <c r="AZ47" s="34"/>
      <c r="BA47" s="52">
        <f t="shared" si="2"/>
        <v>22687.2</v>
      </c>
      <c r="BB47" s="55">
        <f t="shared" si="3"/>
        <v>22687.2</v>
      </c>
      <c r="BC47" s="35" t="str">
        <f t="shared" si="4"/>
        <v>INR  Twenty Two Thousand Six Hundred &amp; Eighty Seven  and Paise Twenty Only</v>
      </c>
      <c r="IE47" s="19"/>
      <c r="IF47" s="19"/>
      <c r="IG47" s="19"/>
      <c r="IH47" s="19"/>
      <c r="II47" s="19"/>
    </row>
    <row r="48" spans="1:243" s="18" customFormat="1" ht="28.5">
      <c r="A48" s="31">
        <v>10.05</v>
      </c>
      <c r="B48" s="79" t="s">
        <v>144</v>
      </c>
      <c r="C48" s="75" t="s">
        <v>89</v>
      </c>
      <c r="D48" s="78">
        <v>55.2</v>
      </c>
      <c r="E48" s="75" t="s">
        <v>108</v>
      </c>
      <c r="F48" s="78">
        <v>433</v>
      </c>
      <c r="G48" s="20"/>
      <c r="H48" s="20"/>
      <c r="I48" s="33" t="s">
        <v>35</v>
      </c>
      <c r="J48" s="16">
        <f t="shared" si="1"/>
        <v>1</v>
      </c>
      <c r="K48" s="17" t="s">
        <v>45</v>
      </c>
      <c r="L48" s="17" t="s">
        <v>6</v>
      </c>
      <c r="M48" s="59"/>
      <c r="N48" s="20"/>
      <c r="O48" s="20"/>
      <c r="P48" s="36"/>
      <c r="Q48" s="20"/>
      <c r="R48" s="20"/>
      <c r="S48" s="36"/>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7"/>
      <c r="AV48" s="34"/>
      <c r="AW48" s="34"/>
      <c r="AX48" s="34"/>
      <c r="AY48" s="34"/>
      <c r="AZ48" s="34"/>
      <c r="BA48" s="52">
        <f t="shared" si="2"/>
        <v>23901.6</v>
      </c>
      <c r="BB48" s="55">
        <f t="shared" si="3"/>
        <v>23901.6</v>
      </c>
      <c r="BC48" s="35" t="str">
        <f t="shared" si="4"/>
        <v>INR  Twenty Three Thousand Nine Hundred &amp; One  and Paise Sixty Only</v>
      </c>
      <c r="IE48" s="19"/>
      <c r="IF48" s="19"/>
      <c r="IG48" s="19"/>
      <c r="IH48" s="19"/>
      <c r="II48" s="19"/>
    </row>
    <row r="49" spans="1:243" s="18" customFormat="1" ht="28.5">
      <c r="A49" s="31">
        <v>10.06</v>
      </c>
      <c r="B49" s="79" t="s">
        <v>145</v>
      </c>
      <c r="C49" s="75" t="s">
        <v>90</v>
      </c>
      <c r="D49" s="78">
        <v>55.2</v>
      </c>
      <c r="E49" s="75" t="s">
        <v>108</v>
      </c>
      <c r="F49" s="78">
        <v>455</v>
      </c>
      <c r="G49" s="20"/>
      <c r="H49" s="20"/>
      <c r="I49" s="33" t="s">
        <v>35</v>
      </c>
      <c r="J49" s="16">
        <f t="shared" si="1"/>
        <v>1</v>
      </c>
      <c r="K49" s="17" t="s">
        <v>45</v>
      </c>
      <c r="L49" s="17" t="s">
        <v>6</v>
      </c>
      <c r="M49" s="59"/>
      <c r="N49" s="20"/>
      <c r="O49" s="20"/>
      <c r="P49" s="36"/>
      <c r="Q49" s="20"/>
      <c r="R49" s="20"/>
      <c r="S49" s="36"/>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7"/>
      <c r="AV49" s="34"/>
      <c r="AW49" s="34"/>
      <c r="AX49" s="34"/>
      <c r="AY49" s="34"/>
      <c r="AZ49" s="34"/>
      <c r="BA49" s="52">
        <f t="shared" si="2"/>
        <v>25116</v>
      </c>
      <c r="BB49" s="55">
        <f t="shared" si="3"/>
        <v>25116</v>
      </c>
      <c r="BC49" s="35" t="str">
        <f t="shared" si="4"/>
        <v>INR  Twenty Five Thousand One Hundred &amp; Sixteen  Only</v>
      </c>
      <c r="IE49" s="19"/>
      <c r="IF49" s="19"/>
      <c r="IG49" s="19"/>
      <c r="IH49" s="19"/>
      <c r="II49" s="19"/>
    </row>
    <row r="50" spans="1:243" s="18" customFormat="1" ht="28.5">
      <c r="A50" s="31">
        <v>10.07</v>
      </c>
      <c r="B50" s="79" t="s">
        <v>146</v>
      </c>
      <c r="C50" s="75" t="s">
        <v>91</v>
      </c>
      <c r="D50" s="78">
        <v>55.2</v>
      </c>
      <c r="E50" s="75" t="s">
        <v>108</v>
      </c>
      <c r="F50" s="78">
        <v>477</v>
      </c>
      <c r="G50" s="20"/>
      <c r="H50" s="20"/>
      <c r="I50" s="33" t="s">
        <v>35</v>
      </c>
      <c r="J50" s="16">
        <f t="shared" si="1"/>
        <v>1</v>
      </c>
      <c r="K50" s="17" t="s">
        <v>45</v>
      </c>
      <c r="L50" s="17" t="s">
        <v>6</v>
      </c>
      <c r="M50" s="59"/>
      <c r="N50" s="20"/>
      <c r="O50" s="20"/>
      <c r="P50" s="36"/>
      <c r="Q50" s="20"/>
      <c r="R50" s="20"/>
      <c r="S50" s="36"/>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7"/>
      <c r="AV50" s="34"/>
      <c r="AW50" s="34"/>
      <c r="AX50" s="34"/>
      <c r="AY50" s="34"/>
      <c r="AZ50" s="34"/>
      <c r="BA50" s="52">
        <f t="shared" si="2"/>
        <v>26330.4</v>
      </c>
      <c r="BB50" s="55">
        <f t="shared" si="3"/>
        <v>26330.4</v>
      </c>
      <c r="BC50" s="35" t="str">
        <f t="shared" si="4"/>
        <v>INR  Twenty Six Thousand Three Hundred &amp; Thirty  and Paise Forty Only</v>
      </c>
      <c r="IE50" s="19"/>
      <c r="IF50" s="19"/>
      <c r="IG50" s="19"/>
      <c r="IH50" s="19"/>
      <c r="II50" s="19"/>
    </row>
    <row r="51" spans="1:243" s="18" customFormat="1" ht="356.25">
      <c r="A51" s="31">
        <v>11</v>
      </c>
      <c r="B51" s="79" t="s">
        <v>147</v>
      </c>
      <c r="C51" s="75" t="s">
        <v>92</v>
      </c>
      <c r="D51" s="78">
        <v>392.5</v>
      </c>
      <c r="E51" s="75" t="s">
        <v>148</v>
      </c>
      <c r="F51" s="78">
        <v>60.58</v>
      </c>
      <c r="G51" s="20"/>
      <c r="H51" s="20"/>
      <c r="I51" s="33" t="s">
        <v>35</v>
      </c>
      <c r="J51" s="16">
        <f t="shared" si="1"/>
        <v>1</v>
      </c>
      <c r="K51" s="17" t="s">
        <v>45</v>
      </c>
      <c r="L51" s="17" t="s">
        <v>6</v>
      </c>
      <c r="M51" s="59"/>
      <c r="N51" s="20"/>
      <c r="O51" s="20"/>
      <c r="P51" s="36"/>
      <c r="Q51" s="20"/>
      <c r="R51" s="20"/>
      <c r="S51" s="36"/>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7"/>
      <c r="AV51" s="34"/>
      <c r="AW51" s="34"/>
      <c r="AX51" s="34"/>
      <c r="AY51" s="34"/>
      <c r="AZ51" s="34"/>
      <c r="BA51" s="52">
        <f t="shared" si="2"/>
        <v>23777.65</v>
      </c>
      <c r="BB51" s="55">
        <f t="shared" si="3"/>
        <v>23777.65</v>
      </c>
      <c r="BC51" s="35" t="str">
        <f t="shared" si="4"/>
        <v>INR  Twenty Three Thousand Seven Hundred &amp; Seventy Seven  and Paise Sixty Five Only</v>
      </c>
      <c r="IE51" s="19"/>
      <c r="IF51" s="19"/>
      <c r="IG51" s="19"/>
      <c r="IH51" s="19"/>
      <c r="II51" s="19"/>
    </row>
    <row r="52" spans="1:243" s="18" customFormat="1" ht="28.5">
      <c r="A52" s="31">
        <v>11.01</v>
      </c>
      <c r="B52" s="79" t="s">
        <v>149</v>
      </c>
      <c r="C52" s="75" t="s">
        <v>93</v>
      </c>
      <c r="D52" s="78">
        <v>392.5</v>
      </c>
      <c r="E52" s="75" t="s">
        <v>148</v>
      </c>
      <c r="F52" s="78">
        <v>61.06</v>
      </c>
      <c r="G52" s="20"/>
      <c r="H52" s="20"/>
      <c r="I52" s="33" t="s">
        <v>35</v>
      </c>
      <c r="J52" s="16">
        <f t="shared" si="1"/>
        <v>1</v>
      </c>
      <c r="K52" s="17" t="s">
        <v>45</v>
      </c>
      <c r="L52" s="17" t="s">
        <v>6</v>
      </c>
      <c r="M52" s="59"/>
      <c r="N52" s="20"/>
      <c r="O52" s="20"/>
      <c r="P52" s="36"/>
      <c r="Q52" s="20"/>
      <c r="R52" s="20"/>
      <c r="S52" s="36"/>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7"/>
      <c r="AV52" s="34"/>
      <c r="AW52" s="34"/>
      <c r="AX52" s="34"/>
      <c r="AY52" s="34"/>
      <c r="AZ52" s="34"/>
      <c r="BA52" s="52">
        <f t="shared" si="2"/>
        <v>23966.05</v>
      </c>
      <c r="BB52" s="55">
        <f t="shared" si="3"/>
        <v>23966.05</v>
      </c>
      <c r="BC52" s="35" t="str">
        <f t="shared" si="4"/>
        <v>INR  Twenty Three Thousand Nine Hundred &amp; Sixty Six  and Paise Five Only</v>
      </c>
      <c r="IE52" s="19"/>
      <c r="IF52" s="19"/>
      <c r="IG52" s="19"/>
      <c r="IH52" s="19"/>
      <c r="II52" s="19"/>
    </row>
    <row r="53" spans="1:243" s="18" customFormat="1" ht="28.5">
      <c r="A53" s="31">
        <v>11.02</v>
      </c>
      <c r="B53" s="79" t="s">
        <v>150</v>
      </c>
      <c r="C53" s="75" t="s">
        <v>94</v>
      </c>
      <c r="D53" s="78">
        <v>392.5</v>
      </c>
      <c r="E53" s="75" t="s">
        <v>148</v>
      </c>
      <c r="F53" s="78">
        <v>61.54</v>
      </c>
      <c r="G53" s="20"/>
      <c r="H53" s="20"/>
      <c r="I53" s="33" t="s">
        <v>35</v>
      </c>
      <c r="J53" s="16">
        <f t="shared" si="1"/>
        <v>1</v>
      </c>
      <c r="K53" s="17" t="s">
        <v>45</v>
      </c>
      <c r="L53" s="17" t="s">
        <v>6</v>
      </c>
      <c r="M53" s="59"/>
      <c r="N53" s="20"/>
      <c r="O53" s="20"/>
      <c r="P53" s="36"/>
      <c r="Q53" s="20"/>
      <c r="R53" s="20"/>
      <c r="S53" s="36"/>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7"/>
      <c r="AV53" s="34"/>
      <c r="AW53" s="34"/>
      <c r="AX53" s="34"/>
      <c r="AY53" s="34"/>
      <c r="AZ53" s="34"/>
      <c r="BA53" s="52">
        <f t="shared" si="2"/>
        <v>24154.45</v>
      </c>
      <c r="BB53" s="55">
        <f t="shared" si="3"/>
        <v>24154.45</v>
      </c>
      <c r="BC53" s="35" t="str">
        <f t="shared" si="4"/>
        <v>INR  Twenty Four Thousand One Hundred &amp; Fifty Four  and Paise Forty Five Only</v>
      </c>
      <c r="IE53" s="19"/>
      <c r="IF53" s="19"/>
      <c r="IG53" s="19"/>
      <c r="IH53" s="19"/>
      <c r="II53" s="19"/>
    </row>
    <row r="54" spans="1:243" s="18" customFormat="1" ht="16.5" customHeight="1">
      <c r="A54" s="31">
        <v>11.03</v>
      </c>
      <c r="B54" s="79" t="s">
        <v>151</v>
      </c>
      <c r="C54" s="75" t="s">
        <v>95</v>
      </c>
      <c r="D54" s="78">
        <v>392.5</v>
      </c>
      <c r="E54" s="75" t="s">
        <v>148</v>
      </c>
      <c r="F54" s="78">
        <v>62.02</v>
      </c>
      <c r="G54" s="20"/>
      <c r="H54" s="20"/>
      <c r="I54" s="33" t="s">
        <v>35</v>
      </c>
      <c r="J54" s="16">
        <f t="shared" si="1"/>
        <v>1</v>
      </c>
      <c r="K54" s="17" t="s">
        <v>45</v>
      </c>
      <c r="L54" s="17" t="s">
        <v>6</v>
      </c>
      <c r="M54" s="59"/>
      <c r="N54" s="20"/>
      <c r="O54" s="20"/>
      <c r="P54" s="36"/>
      <c r="Q54" s="20"/>
      <c r="R54" s="20"/>
      <c r="S54" s="36"/>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7"/>
      <c r="AV54" s="34"/>
      <c r="AW54" s="34"/>
      <c r="AX54" s="34"/>
      <c r="AY54" s="34"/>
      <c r="AZ54" s="34"/>
      <c r="BA54" s="52">
        <f t="shared" si="2"/>
        <v>24342.85</v>
      </c>
      <c r="BB54" s="55">
        <f t="shared" si="3"/>
        <v>24342.85</v>
      </c>
      <c r="BC54" s="35" t="str">
        <f t="shared" si="4"/>
        <v>INR  Twenty Four Thousand Three Hundred &amp; Forty Two  and Paise Eighty Five Only</v>
      </c>
      <c r="IE54" s="19"/>
      <c r="IF54" s="19"/>
      <c r="IG54" s="19"/>
      <c r="IH54" s="19"/>
      <c r="II54" s="19"/>
    </row>
    <row r="55" spans="1:243" s="18" customFormat="1" ht="28.5">
      <c r="A55" s="31">
        <v>11.04</v>
      </c>
      <c r="B55" s="79" t="s">
        <v>152</v>
      </c>
      <c r="C55" s="75" t="s">
        <v>96</v>
      </c>
      <c r="D55" s="78">
        <v>392.5</v>
      </c>
      <c r="E55" s="75" t="s">
        <v>148</v>
      </c>
      <c r="F55" s="78">
        <v>62.58</v>
      </c>
      <c r="G55" s="20"/>
      <c r="H55" s="20"/>
      <c r="I55" s="33" t="s">
        <v>35</v>
      </c>
      <c r="J55" s="16">
        <f t="shared" si="1"/>
        <v>1</v>
      </c>
      <c r="K55" s="17" t="s">
        <v>45</v>
      </c>
      <c r="L55" s="17" t="s">
        <v>6</v>
      </c>
      <c r="M55" s="59"/>
      <c r="N55" s="20"/>
      <c r="O55" s="20"/>
      <c r="P55" s="36"/>
      <c r="Q55" s="20"/>
      <c r="R55" s="20"/>
      <c r="S55" s="36"/>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7"/>
      <c r="AV55" s="34"/>
      <c r="AW55" s="34"/>
      <c r="AX55" s="34"/>
      <c r="AY55" s="34"/>
      <c r="AZ55" s="34"/>
      <c r="BA55" s="52">
        <f t="shared" si="2"/>
        <v>24562.65</v>
      </c>
      <c r="BB55" s="55">
        <f t="shared" si="3"/>
        <v>24562.65</v>
      </c>
      <c r="BC55" s="35" t="str">
        <f t="shared" si="4"/>
        <v>INR  Twenty Four Thousand Five Hundred &amp; Sixty Two  and Paise Sixty Five Only</v>
      </c>
      <c r="IE55" s="19"/>
      <c r="IF55" s="19"/>
      <c r="IG55" s="19"/>
      <c r="IH55" s="19"/>
      <c r="II55" s="19"/>
    </row>
    <row r="56" spans="1:243" s="18" customFormat="1" ht="28.5">
      <c r="A56" s="31">
        <v>11.05</v>
      </c>
      <c r="B56" s="79" t="s">
        <v>153</v>
      </c>
      <c r="C56" s="75" t="s">
        <v>97</v>
      </c>
      <c r="D56" s="78">
        <v>392.5</v>
      </c>
      <c r="E56" s="75" t="s">
        <v>148</v>
      </c>
      <c r="F56" s="78">
        <v>63.14</v>
      </c>
      <c r="G56" s="20"/>
      <c r="H56" s="20"/>
      <c r="I56" s="33" t="s">
        <v>35</v>
      </c>
      <c r="J56" s="16">
        <f t="shared" si="1"/>
        <v>1</v>
      </c>
      <c r="K56" s="17" t="s">
        <v>45</v>
      </c>
      <c r="L56" s="17" t="s">
        <v>6</v>
      </c>
      <c r="M56" s="59"/>
      <c r="N56" s="20"/>
      <c r="O56" s="20"/>
      <c r="P56" s="36"/>
      <c r="Q56" s="20"/>
      <c r="R56" s="20"/>
      <c r="S56" s="36"/>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7"/>
      <c r="AV56" s="34"/>
      <c r="AW56" s="34"/>
      <c r="AX56" s="34"/>
      <c r="AY56" s="34"/>
      <c r="AZ56" s="34"/>
      <c r="BA56" s="52">
        <f t="shared" si="2"/>
        <v>24782.45</v>
      </c>
      <c r="BB56" s="55">
        <f t="shared" si="3"/>
        <v>24782.45</v>
      </c>
      <c r="BC56" s="35" t="str">
        <f t="shared" si="4"/>
        <v>INR  Twenty Four Thousand Seven Hundred &amp; Eighty Two  and Paise Forty Five Only</v>
      </c>
      <c r="IE56" s="19"/>
      <c r="IF56" s="19"/>
      <c r="IG56" s="19"/>
      <c r="IH56" s="19"/>
      <c r="II56" s="19"/>
    </row>
    <row r="57" spans="1:243" s="18" customFormat="1" ht="16.5" customHeight="1">
      <c r="A57" s="31">
        <v>11.06</v>
      </c>
      <c r="B57" s="79" t="s">
        <v>154</v>
      </c>
      <c r="C57" s="75" t="s">
        <v>98</v>
      </c>
      <c r="D57" s="78">
        <v>392.5</v>
      </c>
      <c r="E57" s="75" t="s">
        <v>148</v>
      </c>
      <c r="F57" s="78">
        <v>63.7</v>
      </c>
      <c r="G57" s="20"/>
      <c r="H57" s="20"/>
      <c r="I57" s="33" t="s">
        <v>35</v>
      </c>
      <c r="J57" s="16">
        <f t="shared" si="1"/>
        <v>1</v>
      </c>
      <c r="K57" s="17" t="s">
        <v>45</v>
      </c>
      <c r="L57" s="17" t="s">
        <v>6</v>
      </c>
      <c r="M57" s="59"/>
      <c r="N57" s="20"/>
      <c r="O57" s="20"/>
      <c r="P57" s="36"/>
      <c r="Q57" s="20"/>
      <c r="R57" s="20"/>
      <c r="S57" s="36"/>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7"/>
      <c r="AV57" s="34"/>
      <c r="AW57" s="34"/>
      <c r="AX57" s="34"/>
      <c r="AY57" s="34"/>
      <c r="AZ57" s="34"/>
      <c r="BA57" s="52">
        <f t="shared" si="2"/>
        <v>25002.25</v>
      </c>
      <c r="BB57" s="55">
        <f t="shared" si="3"/>
        <v>25002.25</v>
      </c>
      <c r="BC57" s="35" t="str">
        <f t="shared" si="4"/>
        <v>INR  Twenty Five Thousand  &amp;Two  and Paise Twenty Five Only</v>
      </c>
      <c r="IE57" s="19"/>
      <c r="IF57" s="19"/>
      <c r="IG57" s="19"/>
      <c r="IH57" s="19"/>
      <c r="II57" s="19"/>
    </row>
    <row r="58" spans="1:243" s="18" customFormat="1" ht="16.5" customHeight="1">
      <c r="A58" s="31">
        <v>11.07</v>
      </c>
      <c r="B58" s="79" t="s">
        <v>155</v>
      </c>
      <c r="C58" s="75" t="s">
        <v>99</v>
      </c>
      <c r="D58" s="78">
        <v>392.5</v>
      </c>
      <c r="E58" s="75" t="s">
        <v>148</v>
      </c>
      <c r="F58" s="78">
        <v>64.26</v>
      </c>
      <c r="G58" s="20"/>
      <c r="H58" s="20"/>
      <c r="I58" s="33" t="s">
        <v>35</v>
      </c>
      <c r="J58" s="16">
        <f t="shared" si="1"/>
        <v>1</v>
      </c>
      <c r="K58" s="17" t="s">
        <v>45</v>
      </c>
      <c r="L58" s="17" t="s">
        <v>6</v>
      </c>
      <c r="M58" s="59"/>
      <c r="N58" s="20"/>
      <c r="O58" s="20"/>
      <c r="P58" s="36"/>
      <c r="Q58" s="20"/>
      <c r="R58" s="20"/>
      <c r="S58" s="36"/>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7"/>
      <c r="AV58" s="34"/>
      <c r="AW58" s="34"/>
      <c r="AX58" s="34"/>
      <c r="AY58" s="34"/>
      <c r="AZ58" s="34"/>
      <c r="BA58" s="52">
        <f t="shared" si="2"/>
        <v>25222.05</v>
      </c>
      <c r="BB58" s="55">
        <f t="shared" si="3"/>
        <v>25222.05</v>
      </c>
      <c r="BC58" s="35" t="str">
        <f t="shared" si="4"/>
        <v>INR  Twenty Five Thousand Two Hundred &amp; Twenty Two  and Paise Five Only</v>
      </c>
      <c r="IE58" s="19"/>
      <c r="IF58" s="19"/>
      <c r="IG58" s="19"/>
      <c r="IH58" s="19"/>
      <c r="II58" s="19"/>
    </row>
    <row r="59" spans="1:243" s="18" customFormat="1" ht="409.5">
      <c r="A59" s="31">
        <v>12</v>
      </c>
      <c r="B59" s="79" t="s">
        <v>156</v>
      </c>
      <c r="C59" s="75" t="s">
        <v>100</v>
      </c>
      <c r="D59" s="78">
        <v>144</v>
      </c>
      <c r="E59" s="75" t="s">
        <v>157</v>
      </c>
      <c r="F59" s="78">
        <v>1134</v>
      </c>
      <c r="G59" s="20"/>
      <c r="H59" s="20"/>
      <c r="I59" s="33" t="s">
        <v>35</v>
      </c>
      <c r="J59" s="16">
        <f t="shared" si="1"/>
        <v>1</v>
      </c>
      <c r="K59" s="17" t="s">
        <v>45</v>
      </c>
      <c r="L59" s="17" t="s">
        <v>6</v>
      </c>
      <c r="M59" s="59"/>
      <c r="N59" s="20"/>
      <c r="O59" s="20"/>
      <c r="P59" s="36"/>
      <c r="Q59" s="20"/>
      <c r="R59" s="20"/>
      <c r="S59" s="36"/>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7"/>
      <c r="AV59" s="34"/>
      <c r="AW59" s="34"/>
      <c r="AX59" s="34"/>
      <c r="AY59" s="34"/>
      <c r="AZ59" s="34"/>
      <c r="BA59" s="52">
        <f t="shared" si="2"/>
        <v>163296</v>
      </c>
      <c r="BB59" s="55">
        <f t="shared" si="3"/>
        <v>163296</v>
      </c>
      <c r="BC59" s="35" t="str">
        <f t="shared" si="4"/>
        <v>INR  One Lakh Sixty Three Thousand Two Hundred &amp; Ninety Six  Only</v>
      </c>
      <c r="IE59" s="19"/>
      <c r="IF59" s="19"/>
      <c r="IG59" s="19"/>
      <c r="IH59" s="19"/>
      <c r="II59" s="19"/>
    </row>
    <row r="60" spans="1:243" s="18" customFormat="1" ht="168.75">
      <c r="A60" s="31">
        <v>13</v>
      </c>
      <c r="B60" s="79" t="s">
        <v>158</v>
      </c>
      <c r="C60" s="75" t="s">
        <v>101</v>
      </c>
      <c r="D60" s="78">
        <v>172</v>
      </c>
      <c r="E60" s="75" t="s">
        <v>108</v>
      </c>
      <c r="F60" s="78">
        <v>309</v>
      </c>
      <c r="G60" s="20"/>
      <c r="H60" s="20"/>
      <c r="I60" s="33" t="s">
        <v>35</v>
      </c>
      <c r="J60" s="16">
        <f t="shared" si="1"/>
        <v>1</v>
      </c>
      <c r="K60" s="17" t="s">
        <v>45</v>
      </c>
      <c r="L60" s="17" t="s">
        <v>6</v>
      </c>
      <c r="M60" s="59"/>
      <c r="N60" s="20"/>
      <c r="O60" s="20"/>
      <c r="P60" s="36"/>
      <c r="Q60" s="20"/>
      <c r="R60" s="20"/>
      <c r="S60" s="36"/>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7"/>
      <c r="AV60" s="34"/>
      <c r="AW60" s="34"/>
      <c r="AX60" s="34"/>
      <c r="AY60" s="34"/>
      <c r="AZ60" s="34"/>
      <c r="BA60" s="52">
        <f t="shared" si="2"/>
        <v>53148</v>
      </c>
      <c r="BB60" s="55">
        <f t="shared" si="3"/>
        <v>53148</v>
      </c>
      <c r="BC60" s="35" t="str">
        <f t="shared" si="4"/>
        <v>INR  Fifty Three Thousand One Hundred &amp; Forty Eight  Only</v>
      </c>
      <c r="IE60" s="19"/>
      <c r="IF60" s="19"/>
      <c r="IG60" s="19"/>
      <c r="IH60" s="19"/>
      <c r="II60" s="19"/>
    </row>
    <row r="61" spans="1:243" s="18" customFormat="1" ht="168.75">
      <c r="A61" s="31">
        <v>14</v>
      </c>
      <c r="B61" s="79" t="s">
        <v>159</v>
      </c>
      <c r="C61" s="75" t="s">
        <v>102</v>
      </c>
      <c r="D61" s="78">
        <v>128</v>
      </c>
      <c r="E61" s="75" t="s">
        <v>160</v>
      </c>
      <c r="F61" s="78">
        <v>60</v>
      </c>
      <c r="G61" s="20"/>
      <c r="H61" s="20"/>
      <c r="I61" s="33" t="s">
        <v>35</v>
      </c>
      <c r="J61" s="16">
        <f t="shared" si="1"/>
        <v>1</v>
      </c>
      <c r="K61" s="17" t="s">
        <v>45</v>
      </c>
      <c r="L61" s="17" t="s">
        <v>6</v>
      </c>
      <c r="M61" s="59"/>
      <c r="N61" s="20"/>
      <c r="O61" s="20"/>
      <c r="P61" s="36"/>
      <c r="Q61" s="20"/>
      <c r="R61" s="20"/>
      <c r="S61" s="36"/>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7"/>
      <c r="AV61" s="34"/>
      <c r="AW61" s="34"/>
      <c r="AX61" s="34"/>
      <c r="AY61" s="34"/>
      <c r="AZ61" s="34"/>
      <c r="BA61" s="52">
        <f t="shared" si="2"/>
        <v>7680</v>
      </c>
      <c r="BB61" s="55">
        <f t="shared" si="3"/>
        <v>7680</v>
      </c>
      <c r="BC61" s="35" t="str">
        <f t="shared" si="4"/>
        <v>INR  Seven Thousand Six Hundred &amp; Eighty  Only</v>
      </c>
      <c r="IE61" s="19"/>
      <c r="IF61" s="19"/>
      <c r="IG61" s="19"/>
      <c r="IH61" s="19"/>
      <c r="II61" s="19"/>
    </row>
    <row r="62" spans="1:243" s="18" customFormat="1" ht="168.75">
      <c r="A62" s="31">
        <v>15</v>
      </c>
      <c r="B62" s="79" t="s">
        <v>161</v>
      </c>
      <c r="C62" s="75" t="s">
        <v>103</v>
      </c>
      <c r="D62" s="78">
        <v>401</v>
      </c>
      <c r="E62" s="75" t="s">
        <v>108</v>
      </c>
      <c r="F62" s="78">
        <v>194.4</v>
      </c>
      <c r="G62" s="20"/>
      <c r="H62" s="20"/>
      <c r="I62" s="33" t="s">
        <v>35</v>
      </c>
      <c r="J62" s="16">
        <f t="shared" si="1"/>
        <v>1</v>
      </c>
      <c r="K62" s="17" t="s">
        <v>45</v>
      </c>
      <c r="L62" s="17" t="s">
        <v>6</v>
      </c>
      <c r="M62" s="59"/>
      <c r="N62" s="20"/>
      <c r="O62" s="20"/>
      <c r="P62" s="36"/>
      <c r="Q62" s="20"/>
      <c r="R62" s="20"/>
      <c r="S62" s="36"/>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7"/>
      <c r="AV62" s="34"/>
      <c r="AW62" s="34"/>
      <c r="AX62" s="34"/>
      <c r="AY62" s="34"/>
      <c r="AZ62" s="34"/>
      <c r="BA62" s="52">
        <f t="shared" si="2"/>
        <v>77954.4</v>
      </c>
      <c r="BB62" s="55">
        <f t="shared" si="3"/>
        <v>77954.4</v>
      </c>
      <c r="BC62" s="35" t="str">
        <f t="shared" si="4"/>
        <v>INR  Seventy Seven Thousand Nine Hundred &amp; Fifty Four  and Paise Forty Only</v>
      </c>
      <c r="IE62" s="19"/>
      <c r="IF62" s="19"/>
      <c r="IG62" s="19"/>
      <c r="IH62" s="19"/>
      <c r="II62" s="19"/>
    </row>
    <row r="63" spans="1:243" s="18" customFormat="1" ht="144" customHeight="1">
      <c r="A63" s="31">
        <v>16</v>
      </c>
      <c r="B63" s="79" t="s">
        <v>162</v>
      </c>
      <c r="C63" s="75" t="s">
        <v>104</v>
      </c>
      <c r="D63" s="78">
        <v>70</v>
      </c>
      <c r="E63" s="75" t="s">
        <v>160</v>
      </c>
      <c r="F63" s="78">
        <v>60</v>
      </c>
      <c r="G63" s="20"/>
      <c r="H63" s="20"/>
      <c r="I63" s="33" t="s">
        <v>35</v>
      </c>
      <c r="J63" s="16">
        <f t="shared" si="1"/>
        <v>1</v>
      </c>
      <c r="K63" s="17" t="s">
        <v>45</v>
      </c>
      <c r="L63" s="17" t="s">
        <v>6</v>
      </c>
      <c r="M63" s="59"/>
      <c r="N63" s="20"/>
      <c r="O63" s="20"/>
      <c r="P63" s="36"/>
      <c r="Q63" s="20"/>
      <c r="R63" s="20"/>
      <c r="S63" s="36"/>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7"/>
      <c r="AV63" s="34"/>
      <c r="AW63" s="34"/>
      <c r="AX63" s="34"/>
      <c r="AY63" s="34"/>
      <c r="AZ63" s="34"/>
      <c r="BA63" s="52">
        <f t="shared" si="2"/>
        <v>4200</v>
      </c>
      <c r="BB63" s="55">
        <f t="shared" si="3"/>
        <v>4200</v>
      </c>
      <c r="BC63" s="35" t="str">
        <f t="shared" si="4"/>
        <v>INR  Four Thousand Two Hundred    Only</v>
      </c>
      <c r="IE63" s="19"/>
      <c r="IF63" s="19"/>
      <c r="IG63" s="19"/>
      <c r="IH63" s="19"/>
      <c r="II63" s="19"/>
    </row>
    <row r="64" spans="1:243" s="18" customFormat="1" ht="112.5">
      <c r="A64" s="31">
        <v>17</v>
      </c>
      <c r="B64" s="79" t="s">
        <v>163</v>
      </c>
      <c r="C64" s="75" t="s">
        <v>105</v>
      </c>
      <c r="D64" s="78">
        <v>66</v>
      </c>
      <c r="E64" s="75" t="s">
        <v>160</v>
      </c>
      <c r="F64" s="78">
        <v>60</v>
      </c>
      <c r="G64" s="20"/>
      <c r="H64" s="20"/>
      <c r="I64" s="33" t="s">
        <v>35</v>
      </c>
      <c r="J64" s="16">
        <f t="shared" si="1"/>
        <v>1</v>
      </c>
      <c r="K64" s="17" t="s">
        <v>45</v>
      </c>
      <c r="L64" s="17" t="s">
        <v>6</v>
      </c>
      <c r="M64" s="59"/>
      <c r="N64" s="20"/>
      <c r="O64" s="20"/>
      <c r="P64" s="36"/>
      <c r="Q64" s="20"/>
      <c r="R64" s="20"/>
      <c r="S64" s="36"/>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7"/>
      <c r="AV64" s="34"/>
      <c r="AW64" s="34"/>
      <c r="AX64" s="34"/>
      <c r="AY64" s="34"/>
      <c r="AZ64" s="34"/>
      <c r="BA64" s="52">
        <f t="shared" si="2"/>
        <v>3960</v>
      </c>
      <c r="BB64" s="55">
        <f t="shared" si="3"/>
        <v>3960</v>
      </c>
      <c r="BC64" s="35" t="str">
        <f t="shared" si="4"/>
        <v>INR  Three Thousand Nine Hundred &amp; Sixty  Only</v>
      </c>
      <c r="IE64" s="19"/>
      <c r="IF64" s="19"/>
      <c r="IG64" s="19"/>
      <c r="IH64" s="19"/>
      <c r="II64" s="19"/>
    </row>
    <row r="65" spans="1:243" s="18" customFormat="1" ht="37.5">
      <c r="A65" s="31">
        <v>18</v>
      </c>
      <c r="B65" s="79" t="s">
        <v>164</v>
      </c>
      <c r="C65" s="75" t="s">
        <v>106</v>
      </c>
      <c r="D65" s="78">
        <v>9</v>
      </c>
      <c r="E65" s="75" t="s">
        <v>165</v>
      </c>
      <c r="F65" s="78">
        <v>1000</v>
      </c>
      <c r="G65" s="20"/>
      <c r="H65" s="20"/>
      <c r="I65" s="33" t="s">
        <v>35</v>
      </c>
      <c r="J65" s="16">
        <f t="shared" si="1"/>
        <v>1</v>
      </c>
      <c r="K65" s="17" t="s">
        <v>45</v>
      </c>
      <c r="L65" s="17" t="s">
        <v>6</v>
      </c>
      <c r="M65" s="59"/>
      <c r="N65" s="20"/>
      <c r="O65" s="20"/>
      <c r="P65" s="36"/>
      <c r="Q65" s="20"/>
      <c r="R65" s="20"/>
      <c r="S65" s="36"/>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7"/>
      <c r="AV65" s="34"/>
      <c r="AW65" s="34"/>
      <c r="AX65" s="34"/>
      <c r="AY65" s="34"/>
      <c r="AZ65" s="34"/>
      <c r="BA65" s="52">
        <f t="shared" si="2"/>
        <v>9000</v>
      </c>
      <c r="BB65" s="55">
        <f t="shared" si="3"/>
        <v>9000</v>
      </c>
      <c r="BC65" s="35" t="str">
        <f t="shared" si="4"/>
        <v>INR  Nine Thousand    Only</v>
      </c>
      <c r="IE65" s="19"/>
      <c r="IF65" s="19"/>
      <c r="IG65" s="19"/>
      <c r="IH65" s="19"/>
      <c r="II65" s="19"/>
    </row>
    <row r="66" spans="1:243" s="18" customFormat="1" ht="34.5" customHeight="1">
      <c r="A66" s="38" t="s">
        <v>43</v>
      </c>
      <c r="B66" s="39"/>
      <c r="C66" s="40"/>
      <c r="D66" s="41"/>
      <c r="E66" s="41"/>
      <c r="F66" s="41"/>
      <c r="G66" s="41"/>
      <c r="H66" s="42"/>
      <c r="I66" s="42"/>
      <c r="J66" s="42"/>
      <c r="K66" s="42"/>
      <c r="L66" s="43"/>
      <c r="BA66" s="53">
        <f>SUM(BA13:BA65)</f>
        <v>1479030</v>
      </c>
      <c r="BB66" s="56">
        <f>SUM(BB13:BB65)</f>
        <v>1479030</v>
      </c>
      <c r="BC66" s="35" t="str">
        <f>SpellNumber($E$2,BB66)</f>
        <v>INR  Fourteen Lakh Seventy Nine Thousand  &amp;Thirty  Only</v>
      </c>
      <c r="IE66" s="19">
        <v>4</v>
      </c>
      <c r="IF66" s="19" t="s">
        <v>37</v>
      </c>
      <c r="IG66" s="19" t="s">
        <v>42</v>
      </c>
      <c r="IH66" s="19">
        <v>10</v>
      </c>
      <c r="II66" s="19" t="s">
        <v>34</v>
      </c>
    </row>
    <row r="67" spans="1:243" s="23" customFormat="1" ht="33.75" customHeight="1">
      <c r="A67" s="39" t="s">
        <v>47</v>
      </c>
      <c r="B67" s="44"/>
      <c r="C67" s="21"/>
      <c r="D67" s="45"/>
      <c r="E67" s="60" t="s">
        <v>52</v>
      </c>
      <c r="F67" s="61"/>
      <c r="G67" s="46"/>
      <c r="H67" s="22"/>
      <c r="I67" s="22"/>
      <c r="J67" s="22"/>
      <c r="K67" s="47"/>
      <c r="L67" s="48"/>
      <c r="M67" s="49"/>
      <c r="O67" s="18"/>
      <c r="P67" s="18"/>
      <c r="Q67" s="18"/>
      <c r="R67" s="18"/>
      <c r="S67" s="18"/>
      <c r="BA67" s="54">
        <f>IF(ISBLANK(F67),0,IF(E67="Excess (+)",ROUND(BA66+(BA66*F67),3),IF(E67="Less (-)",ROUND(BA66+(BA66*F67*(-1)),3),IF(E67="At Par",BA66,0))))</f>
        <v>0</v>
      </c>
      <c r="BB67" s="57">
        <f>ROUND(BA67,3)</f>
        <v>0</v>
      </c>
      <c r="BC67" s="35" t="str">
        <f>SpellNumber($E$2,BA67)</f>
        <v>INR Zero Only</v>
      </c>
      <c r="IE67" s="24"/>
      <c r="IF67" s="24"/>
      <c r="IG67" s="24"/>
      <c r="IH67" s="24"/>
      <c r="II67" s="24"/>
    </row>
    <row r="68" spans="1:243" s="23" customFormat="1" ht="41.25" customHeight="1">
      <c r="A68" s="38" t="s">
        <v>46</v>
      </c>
      <c r="B68" s="38"/>
      <c r="C68" s="68" t="str">
        <f>SpellNumber($E$2,BA67)</f>
        <v>INR Zero Only</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70"/>
      <c r="IE68" s="24"/>
      <c r="IF68" s="24"/>
      <c r="IG68" s="24"/>
      <c r="IH68" s="24"/>
      <c r="II68" s="24"/>
    </row>
    <row r="69" spans="3:243" s="12" customFormat="1" ht="15">
      <c r="C69" s="25"/>
      <c r="D69" s="25"/>
      <c r="E69" s="25"/>
      <c r="F69" s="25"/>
      <c r="G69" s="25"/>
      <c r="H69" s="25"/>
      <c r="I69" s="25"/>
      <c r="J69" s="25"/>
      <c r="K69" s="25"/>
      <c r="L69" s="25"/>
      <c r="M69" s="25"/>
      <c r="O69" s="25"/>
      <c r="BA69" s="25"/>
      <c r="BC69" s="25"/>
      <c r="IE69" s="13"/>
      <c r="IF69" s="13"/>
      <c r="IG69" s="13"/>
      <c r="IH69" s="13"/>
      <c r="II69" s="13"/>
    </row>
  </sheetData>
  <sheetProtection password="8452" sheet="1" selectLockedCells="1"/>
  <mergeCells count="7">
    <mergeCell ref="A9:BC9"/>
    <mergeCell ref="C68:BC68"/>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
      <formula1>IF(E67="Select",-1,IF(E67="At Par",0,0))</formula1>
      <formula2>IF(E67="Select",-1,IF(E67="At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
      <formula1>0</formula1>
      <formula2>IF(E67&lt;&gt;"Select",99.9,0)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allowBlank="1" showInputMessage="1" showErrorMessage="1" sqref="E67">
      <formula1>"Select, Excess (+), Less (-)"</formula1>
    </dataValidation>
    <dataValidation type="decimal" allowBlank="1" showInputMessage="1" showErrorMessage="1" promptTitle="Rate Entry" prompt="Please enter the Basic Price in Rupees for this item. " errorTitle="Invaid Entry" error="Only Numeric Values are allowed. " sqref="G13:H65">
      <formula1>0</formula1>
      <formula2>999999999999999</formula2>
    </dataValidation>
    <dataValidation allowBlank="1" showInputMessage="1" showErrorMessage="1" promptTitle="Item Description" prompt="Please enter Item Description in text" sqref="B22:B65"/>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formula1>"INR"</formula1>
    </dataValidation>
    <dataValidation type="decimal" allowBlank="1" showInputMessage="1" showErrorMessage="1" promptTitle="Rate Entry" prompt="Please enter VAT charges in Rupees for this item. " errorTitle="Invaid Entry" error="Only Numeric Values are allowed. " sqref="M13:M65">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65 F13:F65">
      <formula1>0</formula1>
      <formula2>999999999999999</formula2>
    </dataValidation>
    <dataValidation allowBlank="1" showInputMessage="1" showErrorMessage="1" promptTitle="Units" prompt="Please enter Units in text" sqref="E13:E65"/>
    <dataValidation type="decimal" allowBlank="1" showInputMessage="1" showErrorMessage="1" promptTitle="Rate Entry" prompt="Please enter the Inspection Charges in Rupees for this item. " errorTitle="Invaid Entry" error="Only Numeric Values are allowed. " sqref="Q13:Q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5">
      <formula1>0</formula1>
      <formula2>999999999999999</formula2>
    </dataValidation>
    <dataValidation allowBlank="1" showInputMessage="1" showErrorMessage="1" promptTitle="Itemcode/Make" prompt="Please enter text" sqref="C13:C65"/>
    <dataValidation type="decimal" allowBlank="1" showInputMessage="1" showErrorMessage="1" errorTitle="Invalid Entry" error="Only Numeric Values are allowed. " sqref="A13:A65">
      <formula1>0</formula1>
      <formula2>999999999999999</formula2>
    </dataValidation>
    <dataValidation type="list" showInputMessage="1" showErrorMessage="1" sqref="I13:I65">
      <formula1>"Excess(+), Less(-)"</formula1>
    </dataValidation>
    <dataValidation allowBlank="1" showInputMessage="1" showErrorMessage="1" promptTitle="Addition / Deduction" prompt="Please Choose the correct One" sqref="J13:J65"/>
    <dataValidation type="list" allowBlank="1" showInputMessage="1" showErrorMessage="1" sqref="C2">
      <formula1>"Normal, SingleWindow, Alternate"</formula1>
    </dataValidation>
    <dataValidation type="list" allowBlank="1" showInputMessage="1" showErrorMessage="1" sqref="K13:K6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cp:lastModifiedBy>
  <cp:lastPrinted>2015-01-07T05:41:29Z</cp:lastPrinted>
  <dcterms:created xsi:type="dcterms:W3CDTF">2009-01-30T06:42:42Z</dcterms:created>
  <dcterms:modified xsi:type="dcterms:W3CDTF">2021-10-08T10:23:41Z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