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89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<sst xmlns="http://schemas.openxmlformats.org/spreadsheetml/2006/main" count="168" uniqueCount="74">
  <si>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</si>
  <si>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</si>
  <si>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</si>
  <si>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</si>
  <si>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</si>
  <si>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</si>
  <si>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</si>
  <si>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</si>
  <si>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</si>
  <si>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</si>
  <si>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</si>
  <si>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</si>
  <si>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</si>
  <si>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</si>
  <si>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</si>
  <si>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</si>
  <si>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</si>
  <si>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</si>
  <si>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</si>
  <si>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</si>
  <si>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</si>
  <si>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</si>
  <si>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</si>
  <si>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</si>
  <si>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</si>
  <si>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</si>
  <si>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</si>
  <si>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</si>
  <si>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</si>
  <si>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</si>
  <si>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</si>
  <si>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</si>
  <si>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</si>
  <si>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</si>
  <si>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</si>
  <si>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</si>
  <si>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</si>
  <si>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</si>
  <si>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</si>
  <si>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</si>
  <si>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</si>
  <si>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</si>
  <si>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</si>
  <si>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t>Total Number of persons required</t>
  </si>
  <si>
    <t>Item2</t>
  </si>
  <si>
    <t>Service Tax per head per month, if applicable</t>
  </si>
  <si>
    <t>As per Govt. rules</t>
  </si>
  <si>
    <r>
      <t xml:space="preserve">TOTAL AMOUNT  Without Taxes in
</t>
    </r>
    <r>
      <rPr>
        <b/>
        <sz val="11"/>
        <color indexed="10"/>
        <rFont val="Arial"/>
        <family val="2"/>
      </rPr>
      <t xml:space="preserve">Rs.      </t>
    </r>
  </si>
  <si>
    <r>
      <t xml:space="preserve">BOQ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</si>
  <si>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Description of works.</t>
  </si>
  <si>
    <t xml:space="preserve"> Nos.</t>
  </si>
  <si>
    <t>Nos.</t>
  </si>
  <si>
    <r>
      <t xml:space="preserve">Service Charge (Inclusive All Govt. Taxes  )
 in </t>
    </r>
    <r>
      <rPr>
        <b/>
        <sz val="11"/>
        <color indexed="10"/>
        <rFont val="Arial"/>
        <family val="2"/>
      </rPr>
      <t xml:space="preserve">Rs.      </t>
    </r>
    <r>
      <rPr>
        <b/>
        <sz val="11"/>
        <rFont val="Arial"/>
        <family val="2"/>
      </rPr>
      <t xml:space="preserve">
</t>
    </r>
    <r>
      <rPr>
        <b/>
        <sz val="11"/>
        <color indexed="10"/>
        <rFont val="Arial"/>
        <family val="2"/>
      </rPr>
      <t>(</t>
    </r>
    <r>
      <rPr>
        <b/>
        <sz val="14"/>
        <color indexed="10"/>
        <rFont val="Arial"/>
        <family val="2"/>
      </rPr>
      <t>Per Head &amp; 
Per Month )</t>
    </r>
  </si>
  <si>
    <t>Need not to quote as the order of the Finance / Labour Department, Govt. of West Bengal  in time to time will be followed.</t>
  </si>
  <si>
    <t xml:space="preserve">Security / Cleaning charge  which is the minimum wages  of the Security / Cleaning personnel as provided by order of the Finance / Labour Department, Govt. of West Bengal from time to time and their entitlements to E.S.I., E.P.F. and Bonus, as may be applicable, as laid down under G.O. No. 3790-F(Y), dated 21.07.2014 of the Finance(Audit) Department, Govt. of West Bengal.
</t>
  </si>
  <si>
    <t>Item1</t>
  </si>
  <si>
    <t>Item3</t>
  </si>
  <si>
    <t>Item4</t>
  </si>
  <si>
    <t>Item5</t>
  </si>
  <si>
    <t>Item6</t>
  </si>
  <si>
    <t>Item7</t>
  </si>
  <si>
    <t>Item8</t>
  </si>
  <si>
    <t>Security Guard (unskilled)</t>
  </si>
  <si>
    <t>Supervisor (Skilled, Preferably  Ex-service man of Defence, GOI or Police directorate under govt. of West Bengal)</t>
  </si>
  <si>
    <t>Armed Guard / Gunman (Skilled)</t>
  </si>
  <si>
    <t>Cleaner and Sweeper   (unskilled)</t>
  </si>
  <si>
    <t>Plumber cum Electrical pump operator (Skilled)</t>
  </si>
  <si>
    <t>Office attendant (Skilled)</t>
  </si>
  <si>
    <t>Lift man (Skilled)</t>
  </si>
  <si>
    <t>Gardener (Skilled)</t>
  </si>
  <si>
    <r>
      <t xml:space="preserve">TOTAL AMOUNT  (Inclusive All Govt. Taxes)
 in </t>
    </r>
    <r>
      <rPr>
        <b/>
        <sz val="10"/>
        <color indexed="10"/>
        <rFont val="Arial"/>
        <family val="2"/>
      </rPr>
      <t xml:space="preserve">Rs. </t>
    </r>
    <r>
      <rPr>
        <b/>
        <sz val="10"/>
        <color indexed="18"/>
        <rFont val="Arial"/>
        <family val="2"/>
      </rPr>
      <t xml:space="preserve"> </t>
    </r>
  </si>
  <si>
    <t>Name of Work: Engagement of Security Guard(unskilled), Supervisor(Skilled, Preferably  Ex-service man of Defence, GOI or Police directorate under govt. of West Bengal ), Armed Guard / Gunman(Skilled), cleaner/sweeper, Plumber cum electrical pump operator, Lift man, office-attendant (Skilled) for maintaining safety, security, housekeeping, scavenging, cleaning,  plumbing  at all the  Campuses, Halls and Hostels, Guest Houses, Ashutosh Museum  of the University of Calcutta for a period of 3(three) years</t>
  </si>
  <si>
    <t xml:space="preserve">Tender Inviting Authority: Registrar , University of Calcutta.
</t>
  </si>
  <si>
    <t>E-Tender no.: R/139/21(2nd call)     Date: 27.10.2021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</si>
</sst>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color indexed="10"/>
      <name val="Arial"/>
      <family val="2"/>
    </font>
    <font>
      <b/>
      <sz val="12"/>
      <color indexed="10"/>
      <name val="Arial"/>
      <family val="2"/>
    </font>
    <font>
      <b/>
      <sz val="14"/>
      <name val="Arial"/>
      <family val="2"/>
    </font>
    <font>
      <b/>
      <sz val="12"/>
      <color indexed="8"/>
      <name val="Arial"/>
      <family val="2"/>
    </font>
    <font>
      <b/>
      <sz val="14"/>
      <color indexed="8"/>
      <name val="Arial"/>
      <family val="2"/>
    </font>
    <font>
      <b/>
      <sz val="12"/>
      <name val="Arial"/>
      <family val="2"/>
    </font>
    <font>
      <b/>
      <sz val="10"/>
      <color indexed="10"/>
      <name val="Arial"/>
      <family val="2"/>
    </font>
    <font>
      <b/>
      <sz val="10"/>
      <color indexed="1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sz val="12"/>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sz val="12"/>
      <color rgb="FF000000"/>
      <name val="Courier New"/>
      <family val="3"/>
    </font>
    <font>
      <b/>
      <sz val="10"/>
      <color rgb="FF00006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2" fillId="0" borderId="11" xfId="58" applyNumberFormat="1" applyFont="1" applyFill="1" applyBorder="1" applyAlignment="1">
      <alignment horizontal="center" vertical="top" wrapText="1"/>
      <protection/>
    </xf>
    <xf numFmtId="0" fontId="14" fillId="0" borderId="11" xfId="57" applyNumberFormat="1" applyFont="1" applyFill="1" applyBorder="1" applyAlignment="1">
      <alignment horizontal="center" vertical="top" wrapText="1"/>
      <protection/>
    </xf>
    <xf numFmtId="0" fontId="17" fillId="0" borderId="13" xfId="58" applyNumberFormat="1" applyFont="1" applyFill="1" applyBorder="1" applyAlignment="1">
      <alignment vertical="top" wrapText="1"/>
      <protection/>
    </xf>
    <xf numFmtId="0" fontId="73" fillId="0" borderId="13" xfId="58" applyNumberFormat="1" applyFont="1" applyFill="1" applyBorder="1" applyAlignment="1">
      <alignment horizontal="left" wrapText="1" readingOrder="1"/>
      <protection/>
    </xf>
    <xf numFmtId="1" fontId="17" fillId="0" borderId="13" xfId="58" applyNumberFormat="1" applyFont="1" applyFill="1" applyBorder="1" applyAlignment="1">
      <alignment horizontal="center" vertical="top"/>
      <protection/>
    </xf>
    <xf numFmtId="0" fontId="17" fillId="0" borderId="13" xfId="57" applyNumberFormat="1" applyFont="1" applyFill="1" applyBorder="1" applyAlignment="1">
      <alignment horizontal="left" vertical="top" wrapText="1"/>
      <protection/>
    </xf>
    <xf numFmtId="2" fontId="14" fillId="33" borderId="13" xfId="57" applyNumberFormat="1" applyFont="1" applyFill="1" applyBorder="1" applyAlignment="1" applyProtection="1">
      <alignment horizontal="right" vertical="top"/>
      <protection locked="0"/>
    </xf>
    <xf numFmtId="2" fontId="17" fillId="0" borderId="18" xfId="58" applyNumberFormat="1" applyFont="1" applyFill="1" applyBorder="1" applyAlignment="1">
      <alignment horizontal="right" vertical="top"/>
      <protection/>
    </xf>
    <xf numFmtId="2" fontId="13" fillId="0" borderId="13" xfId="58" applyNumberFormat="1" applyFont="1" applyFill="1" applyBorder="1" applyAlignment="1">
      <alignment vertical="top"/>
      <protection/>
    </xf>
    <xf numFmtId="0" fontId="74" fillId="0" borderId="11" xfId="58" applyNumberFormat="1" applyFont="1" applyFill="1" applyBorder="1" applyAlignment="1">
      <alignment horizontal="center" vertical="top" wrapText="1"/>
      <protection/>
    </xf>
    <xf numFmtId="0" fontId="20" fillId="0" borderId="11" xfId="57" applyNumberFormat="1" applyFont="1" applyFill="1" applyBorder="1" applyAlignment="1">
      <alignment horizontal="center" vertical="top" wrapText="1"/>
      <protection/>
    </xf>
    <xf numFmtId="172" fontId="20" fillId="0" borderId="13"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15" fillId="0" borderId="0" xfId="57" applyNumberFormat="1" applyFont="1" applyFill="1" applyBorder="1" applyAlignment="1">
      <alignment horizontal="left" vertical="top" wrapText="1"/>
      <protection/>
    </xf>
    <xf numFmtId="0" fontId="5" fillId="0" borderId="0" xfId="57" applyNumberFormat="1" applyFont="1" applyFill="1" applyBorder="1" applyAlignment="1">
      <alignment horizontal="left" vertical="top" wrapText="1"/>
      <protection/>
    </xf>
    <xf numFmtId="0" fontId="15" fillId="0"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2495550</xdr:colOff>
      <xdr:row>0</xdr:row>
      <xdr:rowOff>314325</xdr:rowOff>
    </xdr:to>
    <xdr:grpSp>
      <xdr:nvGrpSpPr>
        <xdr:cNvPr id="1" name="Group 1"/>
        <xdr:cNvGrpSpPr>
          <a:grpSpLocks noChangeAspect="1"/>
        </xdr:cNvGrpSpPr>
      </xdr:nvGrpSpPr>
      <xdr:grpSpPr>
        <a:xfrm>
          <a:off x="95250" y="95250"/>
          <a:ext cx="2990850" cy="21907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80" zoomScaleNormal="80" zoomScalePageLayoutView="0" workbookViewId="0" topLeftCell="A11">
      <selection activeCell="M13" sqref="M13"/>
    </sheetView>
  </sheetViews>
  <sheetFormatPr defaultColWidth="9.140625" defaultRowHeight="15"/>
  <cols>
    <col min="1" max="1" width="8.8515625" style="49" customWidth="1"/>
    <col min="2" max="2" width="47.8515625" style="49" customWidth="1"/>
    <col min="3" max="3" width="10.140625" style="49" hidden="1" customWidth="1"/>
    <col min="4" max="4" width="14.140625" style="49" customWidth="1"/>
    <col min="5" max="5" width="10.421875" style="49" customWidth="1"/>
    <col min="6" max="6" width="14.421875" style="49" hidden="1" customWidth="1"/>
    <col min="7" max="7" width="14.140625" style="49" hidden="1" customWidth="1"/>
    <col min="8" max="9" width="12.140625" style="49" hidden="1" customWidth="1"/>
    <col min="10" max="10" width="9.00390625" style="49" hidden="1" customWidth="1"/>
    <col min="11" max="11" width="19.57421875" style="49" hidden="1" customWidth="1"/>
    <col min="12" max="12" width="5.28125" style="49" hidden="1" customWidth="1"/>
    <col min="13" max="13" width="29.00390625" style="49" customWidth="1"/>
    <col min="14" max="14" width="15.28125" style="50"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23" width="15.8515625" style="49" hidden="1" customWidth="1"/>
    <col min="24" max="24" width="51.57421875" style="49" customWidth="1"/>
    <col min="25" max="25" width="22.8515625" style="49" customWidth="1"/>
    <col min="26" max="51" width="9.140625" style="49" hidden="1" customWidth="1"/>
    <col min="52" max="52" width="6.421875" style="49" hidden="1" customWidth="1"/>
    <col min="53" max="53" width="24.8515625" style="49" hidden="1" customWidth="1"/>
    <col min="54" max="54" width="26.57421875" style="49" customWidth="1"/>
    <col min="55" max="55" width="45.421875" style="49" customWidth="1"/>
    <col min="56" max="238" width="9.140625" style="49" customWidth="1"/>
    <col min="239" max="243" width="9.140625" style="51" customWidth="1"/>
    <col min="244" max="16384" width="9.140625" style="49" customWidth="1"/>
  </cols>
  <sheetData>
    <row r="1" spans="1:243" s="1" customFormat="1" ht="51.7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5" t="s">
        <v>5</v>
      </c>
      <c r="D2" s="55" t="s">
        <v>6</v>
      </c>
      <c r="E2" s="4" t="s">
        <v>7</v>
      </c>
      <c r="J2" s="5"/>
      <c r="K2" s="5"/>
      <c r="L2" s="5"/>
      <c r="O2" s="2"/>
      <c r="P2" s="2"/>
      <c r="Q2" s="3"/>
    </row>
    <row r="3" spans="1:243" s="1" customFormat="1" ht="30" customHeight="1" hidden="1">
      <c r="A3" s="1" t="s">
        <v>8</v>
      </c>
      <c r="C3" s="1" t="s">
        <v>9</v>
      </c>
      <c r="IE3" s="3"/>
      <c r="IF3" s="3"/>
      <c r="IG3" s="3"/>
      <c r="IH3" s="3"/>
      <c r="II3" s="3"/>
    </row>
    <row r="4" spans="1:243" s="6" customFormat="1" ht="24.75" customHeight="1">
      <c r="A4" s="78" t="s">
        <v>72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57" customHeight="1">
      <c r="A5" s="80" t="s">
        <v>71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2" t="s">
        <v>73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84.75" customHeight="1">
      <c r="A8" s="8" t="s">
        <v>42</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61.5" customHeight="1">
      <c r="A9" s="71" t="s">
        <v>48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126" customHeight="1">
      <c r="A11" s="13" t="s">
        <v>0</v>
      </c>
      <c r="B11" s="60" t="s">
        <v>49</v>
      </c>
      <c r="C11" s="13" t="s">
        <v>1</v>
      </c>
      <c r="D11" s="13" t="s">
        <v>43</v>
      </c>
      <c r="E11" s="13" t="s">
        <v>17</v>
      </c>
      <c r="F11" s="13"/>
      <c r="G11" s="13"/>
      <c r="H11" s="13"/>
      <c r="I11" s="13" t="s">
        <v>18</v>
      </c>
      <c r="J11" s="13" t="s">
        <v>19</v>
      </c>
      <c r="K11" s="13" t="s">
        <v>20</v>
      </c>
      <c r="L11" s="13" t="s">
        <v>21</v>
      </c>
      <c r="M11" s="16" t="s">
        <v>52</v>
      </c>
      <c r="N11" s="13" t="s">
        <v>22</v>
      </c>
      <c r="O11" s="13" t="s">
        <v>23</v>
      </c>
      <c r="P11" s="13" t="s">
        <v>24</v>
      </c>
      <c r="Q11" s="13" t="s">
        <v>25</v>
      </c>
      <c r="R11" s="13"/>
      <c r="S11" s="13"/>
      <c r="T11" s="13" t="s">
        <v>26</v>
      </c>
      <c r="U11" s="13" t="s">
        <v>27</v>
      </c>
      <c r="V11" s="13" t="s">
        <v>28</v>
      </c>
      <c r="W11" s="13"/>
      <c r="X11" s="69" t="s">
        <v>54</v>
      </c>
      <c r="Y11" s="13" t="s">
        <v>45</v>
      </c>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9" t="s">
        <v>47</v>
      </c>
      <c r="BB11" s="68" t="s">
        <v>70</v>
      </c>
      <c r="BC11" s="59" t="s">
        <v>29</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6</v>
      </c>
      <c r="N12" s="17">
        <v>14</v>
      </c>
      <c r="O12" s="17">
        <v>15</v>
      </c>
      <c r="P12" s="17">
        <v>16</v>
      </c>
      <c r="Q12" s="17">
        <v>17</v>
      </c>
      <c r="R12" s="17">
        <v>18</v>
      </c>
      <c r="S12" s="17">
        <v>19</v>
      </c>
      <c r="T12" s="17">
        <v>20</v>
      </c>
      <c r="U12" s="17">
        <v>21</v>
      </c>
      <c r="V12" s="17">
        <v>22</v>
      </c>
      <c r="W12" s="17">
        <v>23</v>
      </c>
      <c r="X12" s="17">
        <v>7</v>
      </c>
      <c r="Y12" s="17">
        <v>8</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9</v>
      </c>
      <c r="BC12" s="17">
        <v>10</v>
      </c>
      <c r="IE12" s="15"/>
      <c r="IF12" s="15"/>
      <c r="IG12" s="15"/>
      <c r="IH12" s="15"/>
      <c r="II12" s="15"/>
    </row>
    <row r="13" spans="1:243" s="24" customFormat="1" ht="38.25">
      <c r="A13" s="18">
        <v>1</v>
      </c>
      <c r="B13" s="61" t="s">
        <v>62</v>
      </c>
      <c r="C13" s="62" t="s">
        <v>55</v>
      </c>
      <c r="D13" s="63">
        <v>334</v>
      </c>
      <c r="E13" s="64" t="s">
        <v>50</v>
      </c>
      <c r="F13" s="58"/>
      <c r="G13" s="26"/>
      <c r="H13" s="20"/>
      <c r="I13" s="19" t="s">
        <v>32</v>
      </c>
      <c r="J13" s="21">
        <f>IF(I13="Less(-)",-1,1)</f>
        <v>1</v>
      </c>
      <c r="K13" s="22" t="s">
        <v>39</v>
      </c>
      <c r="L13" s="22" t="s">
        <v>7</v>
      </c>
      <c r="M13" s="65"/>
      <c r="N13" s="27"/>
      <c r="O13" s="27"/>
      <c r="P13" s="28"/>
      <c r="Q13" s="27"/>
      <c r="R13" s="27"/>
      <c r="S13" s="29"/>
      <c r="T13" s="30"/>
      <c r="U13" s="30"/>
      <c r="V13" s="30"/>
      <c r="W13" s="30"/>
      <c r="X13" s="70" t="s">
        <v>53</v>
      </c>
      <c r="Y13" s="30" t="s">
        <v>46</v>
      </c>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56">
        <f>D13*M13</f>
        <v>0</v>
      </c>
      <c r="BB13" s="66">
        <f>BA13</f>
        <v>0</v>
      </c>
      <c r="BC13" s="23" t="str">
        <f>SpellNumber(L13,BB13)</f>
        <v>INR Zero Only</v>
      </c>
      <c r="IE13" s="25">
        <v>1.01</v>
      </c>
      <c r="IF13" s="25" t="s">
        <v>33</v>
      </c>
      <c r="IG13" s="25" t="s">
        <v>30</v>
      </c>
      <c r="IH13" s="25">
        <v>123.223</v>
      </c>
      <c r="II13" s="25" t="s">
        <v>31</v>
      </c>
    </row>
    <row r="14" spans="1:243" s="24" customFormat="1" ht="54.75" customHeight="1">
      <c r="A14" s="18">
        <v>2</v>
      </c>
      <c r="B14" s="61" t="s">
        <v>63</v>
      </c>
      <c r="C14" s="62" t="s">
        <v>44</v>
      </c>
      <c r="D14" s="63">
        <v>13</v>
      </c>
      <c r="E14" s="64" t="s">
        <v>50</v>
      </c>
      <c r="F14" s="58"/>
      <c r="G14" s="26"/>
      <c r="H14" s="20"/>
      <c r="I14" s="19" t="s">
        <v>32</v>
      </c>
      <c r="J14" s="21">
        <f aca="true" t="shared" si="0" ref="J14:J19">IF(I14="Less(-)",-1,1)</f>
        <v>1</v>
      </c>
      <c r="K14" s="22" t="s">
        <v>39</v>
      </c>
      <c r="L14" s="22" t="s">
        <v>7</v>
      </c>
      <c r="M14" s="65"/>
      <c r="N14" s="27"/>
      <c r="O14" s="27"/>
      <c r="P14" s="28"/>
      <c r="Q14" s="27"/>
      <c r="R14" s="27"/>
      <c r="S14" s="29"/>
      <c r="T14" s="30"/>
      <c r="U14" s="30"/>
      <c r="V14" s="30"/>
      <c r="W14" s="30"/>
      <c r="X14" s="70" t="s">
        <v>53</v>
      </c>
      <c r="Y14" s="30" t="s">
        <v>46</v>
      </c>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56">
        <f aca="true" t="shared" si="1" ref="BA14:BA19">D14*M14</f>
        <v>0</v>
      </c>
      <c r="BB14" s="66">
        <f aca="true" t="shared" si="2" ref="BB14:BB19">BA14</f>
        <v>0</v>
      </c>
      <c r="BC14" s="23" t="str">
        <f aca="true" t="shared" si="3" ref="BC14:BC19">SpellNumber(L14,BB14)</f>
        <v>INR Zero Only</v>
      </c>
      <c r="IE14" s="25"/>
      <c r="IF14" s="25"/>
      <c r="IG14" s="25"/>
      <c r="IH14" s="25"/>
      <c r="II14" s="25"/>
    </row>
    <row r="15" spans="1:243" s="24" customFormat="1" ht="38.25">
      <c r="A15" s="18">
        <v>3</v>
      </c>
      <c r="B15" s="61" t="s">
        <v>64</v>
      </c>
      <c r="C15" s="62" t="s">
        <v>56</v>
      </c>
      <c r="D15" s="63">
        <v>2</v>
      </c>
      <c r="E15" s="64" t="s">
        <v>50</v>
      </c>
      <c r="F15" s="58"/>
      <c r="G15" s="26"/>
      <c r="H15" s="20"/>
      <c r="I15" s="19" t="s">
        <v>32</v>
      </c>
      <c r="J15" s="21">
        <f t="shared" si="0"/>
        <v>1</v>
      </c>
      <c r="K15" s="22" t="s">
        <v>39</v>
      </c>
      <c r="L15" s="22" t="s">
        <v>7</v>
      </c>
      <c r="M15" s="65"/>
      <c r="N15" s="27"/>
      <c r="O15" s="27"/>
      <c r="P15" s="28"/>
      <c r="Q15" s="27"/>
      <c r="R15" s="27"/>
      <c r="S15" s="29"/>
      <c r="T15" s="30"/>
      <c r="U15" s="30"/>
      <c r="V15" s="30"/>
      <c r="W15" s="30"/>
      <c r="X15" s="70" t="s">
        <v>53</v>
      </c>
      <c r="Y15" s="30" t="s">
        <v>46</v>
      </c>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56">
        <f t="shared" si="1"/>
        <v>0</v>
      </c>
      <c r="BB15" s="66">
        <f t="shared" si="2"/>
        <v>0</v>
      </c>
      <c r="BC15" s="23" t="str">
        <f t="shared" si="3"/>
        <v>INR Zero Only</v>
      </c>
      <c r="IE15" s="25"/>
      <c r="IF15" s="25"/>
      <c r="IG15" s="25"/>
      <c r="IH15" s="25"/>
      <c r="II15" s="25"/>
    </row>
    <row r="16" spans="1:243" s="24" customFormat="1" ht="38.25">
      <c r="A16" s="18">
        <v>4</v>
      </c>
      <c r="B16" s="61" t="s">
        <v>65</v>
      </c>
      <c r="C16" s="62" t="s">
        <v>57</v>
      </c>
      <c r="D16" s="63">
        <v>140</v>
      </c>
      <c r="E16" s="64" t="s">
        <v>50</v>
      </c>
      <c r="F16" s="58"/>
      <c r="G16" s="26"/>
      <c r="H16" s="20"/>
      <c r="I16" s="19" t="s">
        <v>32</v>
      </c>
      <c r="J16" s="21">
        <f t="shared" si="0"/>
        <v>1</v>
      </c>
      <c r="K16" s="22" t="s">
        <v>39</v>
      </c>
      <c r="L16" s="22" t="s">
        <v>7</v>
      </c>
      <c r="M16" s="65"/>
      <c r="N16" s="27"/>
      <c r="O16" s="27"/>
      <c r="P16" s="28"/>
      <c r="Q16" s="27"/>
      <c r="R16" s="27"/>
      <c r="S16" s="29"/>
      <c r="T16" s="30"/>
      <c r="U16" s="30"/>
      <c r="V16" s="30"/>
      <c r="W16" s="30"/>
      <c r="X16" s="70" t="s">
        <v>53</v>
      </c>
      <c r="Y16" s="30" t="s">
        <v>46</v>
      </c>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56">
        <f t="shared" si="1"/>
        <v>0</v>
      </c>
      <c r="BB16" s="66">
        <f t="shared" si="2"/>
        <v>0</v>
      </c>
      <c r="BC16" s="23" t="str">
        <f t="shared" si="3"/>
        <v>INR Zero Only</v>
      </c>
      <c r="IE16" s="25"/>
      <c r="IF16" s="25"/>
      <c r="IG16" s="25"/>
      <c r="IH16" s="25"/>
      <c r="II16" s="25"/>
    </row>
    <row r="17" spans="1:243" s="24" customFormat="1" ht="38.25">
      <c r="A17" s="18">
        <v>5</v>
      </c>
      <c r="B17" s="61" t="s">
        <v>66</v>
      </c>
      <c r="C17" s="62" t="s">
        <v>58</v>
      </c>
      <c r="D17" s="63">
        <v>16</v>
      </c>
      <c r="E17" s="64" t="s">
        <v>50</v>
      </c>
      <c r="F17" s="58"/>
      <c r="G17" s="26"/>
      <c r="H17" s="20"/>
      <c r="I17" s="19" t="s">
        <v>32</v>
      </c>
      <c r="J17" s="21">
        <f t="shared" si="0"/>
        <v>1</v>
      </c>
      <c r="K17" s="22" t="s">
        <v>39</v>
      </c>
      <c r="L17" s="22" t="s">
        <v>7</v>
      </c>
      <c r="M17" s="65"/>
      <c r="N17" s="27"/>
      <c r="O17" s="27"/>
      <c r="P17" s="28"/>
      <c r="Q17" s="27"/>
      <c r="R17" s="27"/>
      <c r="S17" s="29"/>
      <c r="T17" s="30"/>
      <c r="U17" s="30"/>
      <c r="V17" s="30"/>
      <c r="W17" s="30"/>
      <c r="X17" s="70" t="s">
        <v>53</v>
      </c>
      <c r="Y17" s="30" t="s">
        <v>46</v>
      </c>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56">
        <f t="shared" si="1"/>
        <v>0</v>
      </c>
      <c r="BB17" s="66">
        <f t="shared" si="2"/>
        <v>0</v>
      </c>
      <c r="BC17" s="23" t="str">
        <f t="shared" si="3"/>
        <v>INR Zero Only</v>
      </c>
      <c r="IE17" s="25"/>
      <c r="IF17" s="25"/>
      <c r="IG17" s="25"/>
      <c r="IH17" s="25"/>
      <c r="II17" s="25"/>
    </row>
    <row r="18" spans="1:243" s="24" customFormat="1" ht="38.25">
      <c r="A18" s="18">
        <v>6</v>
      </c>
      <c r="B18" s="61" t="s">
        <v>67</v>
      </c>
      <c r="C18" s="62" t="s">
        <v>59</v>
      </c>
      <c r="D18" s="63">
        <v>56</v>
      </c>
      <c r="E18" s="64" t="s">
        <v>50</v>
      </c>
      <c r="F18" s="58"/>
      <c r="G18" s="26"/>
      <c r="H18" s="20"/>
      <c r="I18" s="19" t="s">
        <v>32</v>
      </c>
      <c r="J18" s="21">
        <f t="shared" si="0"/>
        <v>1</v>
      </c>
      <c r="K18" s="22" t="s">
        <v>39</v>
      </c>
      <c r="L18" s="22" t="s">
        <v>7</v>
      </c>
      <c r="M18" s="65"/>
      <c r="N18" s="27"/>
      <c r="O18" s="27"/>
      <c r="P18" s="28"/>
      <c r="Q18" s="27"/>
      <c r="R18" s="27"/>
      <c r="S18" s="29"/>
      <c r="T18" s="30"/>
      <c r="U18" s="30"/>
      <c r="V18" s="30"/>
      <c r="W18" s="30"/>
      <c r="X18" s="70" t="s">
        <v>53</v>
      </c>
      <c r="Y18" s="30" t="s">
        <v>46</v>
      </c>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56">
        <f t="shared" si="1"/>
        <v>0</v>
      </c>
      <c r="BB18" s="66">
        <f t="shared" si="2"/>
        <v>0</v>
      </c>
      <c r="BC18" s="23" t="str">
        <f t="shared" si="3"/>
        <v>INR Zero Only</v>
      </c>
      <c r="IE18" s="25"/>
      <c r="IF18" s="25"/>
      <c r="IG18" s="25"/>
      <c r="IH18" s="25"/>
      <c r="II18" s="25"/>
    </row>
    <row r="19" spans="1:243" s="24" customFormat="1" ht="38.25">
      <c r="A19" s="18">
        <v>7</v>
      </c>
      <c r="B19" s="61" t="s">
        <v>68</v>
      </c>
      <c r="C19" s="62" t="s">
        <v>60</v>
      </c>
      <c r="D19" s="63">
        <v>9</v>
      </c>
      <c r="E19" s="64" t="s">
        <v>50</v>
      </c>
      <c r="F19" s="58"/>
      <c r="G19" s="26"/>
      <c r="H19" s="20"/>
      <c r="I19" s="19" t="s">
        <v>32</v>
      </c>
      <c r="J19" s="21">
        <f t="shared" si="0"/>
        <v>1</v>
      </c>
      <c r="K19" s="22" t="s">
        <v>39</v>
      </c>
      <c r="L19" s="22" t="s">
        <v>7</v>
      </c>
      <c r="M19" s="65"/>
      <c r="N19" s="27"/>
      <c r="O19" s="27"/>
      <c r="P19" s="28"/>
      <c r="Q19" s="27"/>
      <c r="R19" s="27"/>
      <c r="S19" s="29"/>
      <c r="T19" s="30"/>
      <c r="U19" s="30"/>
      <c r="V19" s="30"/>
      <c r="W19" s="30"/>
      <c r="X19" s="70" t="s">
        <v>53</v>
      </c>
      <c r="Y19" s="30" t="s">
        <v>46</v>
      </c>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56">
        <f t="shared" si="1"/>
        <v>0</v>
      </c>
      <c r="BB19" s="66">
        <f t="shared" si="2"/>
        <v>0</v>
      </c>
      <c r="BC19" s="23" t="str">
        <f t="shared" si="3"/>
        <v>INR Zero Only</v>
      </c>
      <c r="IE19" s="25"/>
      <c r="IF19" s="25"/>
      <c r="IG19" s="25"/>
      <c r="IH19" s="25"/>
      <c r="II19" s="25"/>
    </row>
    <row r="20" spans="1:243" s="24" customFormat="1" ht="38.25">
      <c r="A20" s="18">
        <v>8</v>
      </c>
      <c r="B20" s="61" t="s">
        <v>69</v>
      </c>
      <c r="C20" s="62" t="s">
        <v>61</v>
      </c>
      <c r="D20" s="63">
        <v>45</v>
      </c>
      <c r="E20" s="64" t="s">
        <v>51</v>
      </c>
      <c r="F20" s="58"/>
      <c r="G20" s="26"/>
      <c r="H20" s="26"/>
      <c r="I20" s="19" t="s">
        <v>32</v>
      </c>
      <c r="J20" s="21">
        <f>IF(I20="Less(-)",-1,1)</f>
        <v>1</v>
      </c>
      <c r="K20" s="22" t="s">
        <v>39</v>
      </c>
      <c r="L20" s="22" t="s">
        <v>7</v>
      </c>
      <c r="M20" s="65"/>
      <c r="N20" s="27"/>
      <c r="O20" s="27"/>
      <c r="P20" s="28"/>
      <c r="Q20" s="27"/>
      <c r="R20" s="27"/>
      <c r="S20" s="29"/>
      <c r="T20" s="30"/>
      <c r="U20" s="30"/>
      <c r="V20" s="30"/>
      <c r="W20" s="30"/>
      <c r="X20" s="70" t="s">
        <v>53</v>
      </c>
      <c r="Y20" s="30" t="s">
        <v>46</v>
      </c>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56">
        <f>D20*M20</f>
        <v>0</v>
      </c>
      <c r="BB20" s="66">
        <f>BA20</f>
        <v>0</v>
      </c>
      <c r="BC20" s="23" t="str">
        <f>SpellNumber(L20,BB20)</f>
        <v>INR Zero Only</v>
      </c>
      <c r="IE20" s="25">
        <v>1.02</v>
      </c>
      <c r="IF20" s="25" t="s">
        <v>34</v>
      </c>
      <c r="IG20" s="25" t="s">
        <v>35</v>
      </c>
      <c r="IH20" s="25">
        <v>213</v>
      </c>
      <c r="II20" s="25" t="s">
        <v>31</v>
      </c>
    </row>
    <row r="21" spans="1:243" s="24" customFormat="1" ht="33" customHeight="1">
      <c r="A21" s="31" t="s">
        <v>37</v>
      </c>
      <c r="B21" s="32"/>
      <c r="C21" s="33"/>
      <c r="D21" s="34"/>
      <c r="E21" s="34"/>
      <c r="F21" s="34"/>
      <c r="G21" s="34"/>
      <c r="H21" s="35"/>
      <c r="I21" s="35"/>
      <c r="J21" s="35"/>
      <c r="K21" s="35"/>
      <c r="L21" s="36"/>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57">
        <f>SUM(BA13:BA20)</f>
        <v>0</v>
      </c>
      <c r="BB21" s="67">
        <f>SUM(BB13:BB20)</f>
        <v>0</v>
      </c>
      <c r="BC21" s="23" t="str">
        <f>SpellNumber($E$2,BB21)</f>
        <v>INR Zero Only</v>
      </c>
      <c r="IE21" s="25">
        <v>4</v>
      </c>
      <c r="IF21" s="25" t="s">
        <v>34</v>
      </c>
      <c r="IG21" s="25" t="s">
        <v>36</v>
      </c>
      <c r="IH21" s="25">
        <v>10</v>
      </c>
      <c r="II21" s="25" t="s">
        <v>31</v>
      </c>
    </row>
    <row r="22" spans="1:243" s="47" customFormat="1" ht="39" customHeight="1" hidden="1">
      <c r="A22" s="32" t="s">
        <v>41</v>
      </c>
      <c r="B22" s="38"/>
      <c r="C22" s="39"/>
      <c r="D22" s="40"/>
      <c r="E22" s="41" t="s">
        <v>38</v>
      </c>
      <c r="F22" s="54"/>
      <c r="G22" s="42"/>
      <c r="H22" s="43"/>
      <c r="I22" s="43"/>
      <c r="J22" s="43"/>
      <c r="K22" s="44"/>
      <c r="L22" s="45"/>
      <c r="M22" s="46"/>
      <c r="O22" s="24"/>
      <c r="P22" s="24"/>
      <c r="Q22" s="24"/>
      <c r="R22" s="24"/>
      <c r="S22" s="24"/>
      <c r="BA22" s="52">
        <f>IF(ISBLANK(F22),0,IF(E22="Excess (+)",ROUND(BA21+(BA21*F22),2),IF(E22="Less (-)",ROUND(BA21+(BA21*F22*(-1)),2),0)))</f>
        <v>0</v>
      </c>
      <c r="BB22" s="53">
        <f>ROUND(BA22,0)</f>
        <v>0</v>
      </c>
      <c r="BC22" s="23" t="str">
        <f>SpellNumber(L22,BB22)</f>
        <v> Zero Only</v>
      </c>
      <c r="IE22" s="48"/>
      <c r="IF22" s="48"/>
      <c r="IG22" s="48"/>
      <c r="IH22" s="48"/>
      <c r="II22" s="48"/>
    </row>
    <row r="23" spans="1:243" s="47" customFormat="1" ht="51" customHeight="1">
      <c r="A23" s="31" t="s">
        <v>40</v>
      </c>
      <c r="B23" s="31"/>
      <c r="C23" s="74"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E23" s="48"/>
      <c r="IF23" s="48"/>
      <c r="IG23" s="48"/>
      <c r="IH23" s="48"/>
      <c r="II23" s="48"/>
    </row>
    <row r="24" spans="3:243" s="14" customFormat="1" ht="15">
      <c r="C24" s="49"/>
      <c r="D24" s="49"/>
      <c r="E24" s="49"/>
      <c r="F24" s="49"/>
      <c r="G24" s="49"/>
      <c r="H24" s="49"/>
      <c r="I24" s="49"/>
      <c r="J24" s="49"/>
      <c r="K24" s="49"/>
      <c r="L24" s="49"/>
      <c r="M24" s="49"/>
      <c r="O24" s="49"/>
      <c r="BA24" s="49"/>
      <c r="BC24" s="49"/>
      <c r="IE24" s="15"/>
      <c r="IF24" s="15"/>
      <c r="IG24" s="15"/>
      <c r="IH24" s="15"/>
      <c r="II24" s="15"/>
    </row>
  </sheetData>
  <sheetProtection password="8452" sheet="1" selectLockedCells="1"/>
  <mergeCells count="8">
    <mergeCell ref="A9:BC9"/>
    <mergeCell ref="C23:BC2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L19 L13 L14 L15 L16 L17 L18 L20">
      <formula1>"INR"</formula1>
    </dataValidation>
    <dataValidation type="decimal" allowBlank="1" showInputMessage="1" showErrorMessage="1" promptTitle="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0">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2021-10-27T08:10:26Z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